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8" activeTab="0"/>
  </bookViews>
  <sheets>
    <sheet name="Sumário" sheetId="1" r:id="rId1"/>
    <sheet name="Tabela1" sheetId="2" r:id="rId2"/>
    <sheet name="Tabela2" sheetId="3" r:id="rId3"/>
    <sheet name="Tabela3" sheetId="4" r:id="rId4"/>
    <sheet name="Tabela4" sheetId="5" r:id="rId5"/>
    <sheet name="Tabela5" sheetId="6" r:id="rId6"/>
    <sheet name="Tabela6" sheetId="7" r:id="rId7"/>
    <sheet name="Tabela7" sheetId="8" r:id="rId8"/>
    <sheet name="Tabela8" sheetId="9" r:id="rId9"/>
    <sheet name="Tabela9" sheetId="10" r:id="rId10"/>
    <sheet name="Tabela10" sheetId="11" r:id="rId11"/>
    <sheet name="Tabela11" sheetId="12" r:id="rId12"/>
    <sheet name="Tabela12" sheetId="13" r:id="rId13"/>
    <sheet name="Tabela13" sheetId="14" r:id="rId14"/>
    <sheet name="Tabela14" sheetId="15" r:id="rId15"/>
    <sheet name="Tabela15" sheetId="16" r:id="rId16"/>
    <sheet name="Tabela16" sheetId="17" r:id="rId17"/>
    <sheet name="Tabela17" sheetId="18" r:id="rId18"/>
    <sheet name="Tabela18" sheetId="19" r:id="rId19"/>
    <sheet name="Tabela19" sheetId="20" r:id="rId20"/>
    <sheet name="Tabela20" sheetId="21" r:id="rId21"/>
    <sheet name="Tabela21" sheetId="22" r:id="rId22"/>
    <sheet name="Tabela22" sheetId="23" r:id="rId23"/>
    <sheet name="Tabela23" sheetId="24" r:id="rId24"/>
    <sheet name="Tabela24" sheetId="25" r:id="rId25"/>
    <sheet name="Tabela25" sheetId="26" r:id="rId26"/>
    <sheet name="Tabela26" sheetId="27" r:id="rId27"/>
    <sheet name="Tabela27" sheetId="28" r:id="rId28"/>
    <sheet name="Tabela28" sheetId="29" r:id="rId29"/>
    <sheet name="Tabela29" sheetId="30" r:id="rId30"/>
    <sheet name="Tabela30" sheetId="31" r:id="rId31"/>
    <sheet name="Tabela31" sheetId="32" r:id="rId32"/>
    <sheet name="Tabela32" sheetId="33" r:id="rId33"/>
    <sheet name="Tabela33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<sst xmlns="http://schemas.openxmlformats.org/spreadsheetml/2006/main" count="1343" uniqueCount="94">
  <si>
    <t>Fonte: IBGE, em parceria com os Órgãos Estaduais de Estatística, Secretarias Estaduais de Governo e Superintendência da Zona Franca de Manaus  SUFRAMA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</si>
  <si>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</si>
  <si>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</si>
  <si>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</si>
  <si>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</si>
  <si>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</si>
  <si>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</si>
  <si>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</si>
  <si>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</si>
  <si>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</si>
  <si>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</si>
  <si>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</si>
  <si>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</si>
  <si>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</si>
  <si>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</si>
  <si>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</si>
  <si>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</si>
  <si>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</si>
  <si>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</si>
  <si>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</si>
  <si>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</si>
  <si>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</si>
  <si>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</si>
  <si>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</si>
  <si>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</si>
  <si>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</si>
  <si>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</si>
  <si>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</si>
  <si>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Região Centro-Oeste</t>
  </si>
  <si>
    <t>Mato Grosso do Sul</t>
  </si>
  <si>
    <t>Mato Grosso</t>
  </si>
  <si>
    <t>Goiás</t>
  </si>
  <si>
    <t>Distrito Federal</t>
  </si>
  <si>
    <t>Rio Grande do Sul</t>
  </si>
  <si>
    <t>Remuneração</t>
  </si>
  <si>
    <t>Salários</t>
  </si>
  <si>
    <t>Contribuição social</t>
  </si>
  <si>
    <t>Impostos sobre produto, líquidos de subsídios</t>
  </si>
  <si>
    <t>PIB - Ótica da Renda</t>
  </si>
  <si>
    <t>PIB - Ótica Produção</t>
  </si>
  <si>
    <t>Valor Adicionado</t>
  </si>
  <si>
    <t>Excedente Operacional Bruto (EOB) e Rendimento Misto (RM)</t>
  </si>
  <si>
    <t>Outros impostos sobre a produção líquidos de subsídios</t>
  </si>
  <si>
    <t xml:space="preserve">Impostos sobre a produção </t>
  </si>
  <si>
    <t>Tabela 1 Brasil</t>
  </si>
  <si>
    <t>Tabela 2  Região Norte</t>
  </si>
  <si>
    <t>Tabela 3  Rondônia</t>
  </si>
  <si>
    <t>Tabela 4  Acre</t>
  </si>
  <si>
    <t>Tabela 5  Amazonas</t>
  </si>
  <si>
    <t>Tabela 6  Roraima</t>
  </si>
  <si>
    <t>Tabela 7  Pará</t>
  </si>
  <si>
    <t>Tabela 8  Amapá</t>
  </si>
  <si>
    <t>Tabela 9  Tocantins</t>
  </si>
  <si>
    <t>Tabela 10  Região Nordeste</t>
  </si>
  <si>
    <t>Tabela 11  Maranhão</t>
  </si>
  <si>
    <t>Tabela 12  Piauí</t>
  </si>
  <si>
    <t>Tabela 13  Ceará</t>
  </si>
  <si>
    <t>Tabela 14  Rio Grande do Norte</t>
  </si>
  <si>
    <t>Tabela 15  Paraíba</t>
  </si>
  <si>
    <t>Tabela 16  Pernambuco</t>
  </si>
  <si>
    <t>Tabela 17  Alagoas</t>
  </si>
  <si>
    <t>Tabela 18  Sergipe</t>
  </si>
  <si>
    <t>Tabela 19  Bahia</t>
  </si>
  <si>
    <t>Tabela 20  Região Sudeste</t>
  </si>
  <si>
    <t>Tabela 21  Minas Gerais</t>
  </si>
  <si>
    <t>Tabela 22  Espírito Santo</t>
  </si>
  <si>
    <t>Tabela 23  Rio de Janeiro</t>
  </si>
  <si>
    <t>Tabela 24  São Paulo</t>
  </si>
  <si>
    <t>Tabela 25  Região Sul</t>
  </si>
  <si>
    <t>Tabela 26  Paraná</t>
  </si>
  <si>
    <t>Tabela 27  Santa Catarina</t>
  </si>
  <si>
    <t>Tabela 28  Rio Grande do Sul</t>
  </si>
  <si>
    <t>Tabela 29  Região Centro-Oeste</t>
  </si>
  <si>
    <t>Tabela 30  Mato Grosso do Sul</t>
  </si>
  <si>
    <t>Tabela 31  Mato Grosso</t>
  </si>
  <si>
    <t>Tabela 32  Goiás</t>
  </si>
  <si>
    <t>Tabela 33  Distrito Federal</t>
  </si>
  <si>
    <t>Ano de referência 2010</t>
  </si>
  <si>
    <t xml:space="preserve">Componentes do PIB sob a ótica da renda em valores correntes </t>
  </si>
  <si>
    <t>Participação dos componentes do  PIB sobre o PIB do Brasil</t>
  </si>
  <si>
    <t>Produto Interno Bruto (Ótica da Renda e Ótica da Produção)</t>
  </si>
  <si>
    <t>Participação dos componentes do  PIB sobre o PIB da Região</t>
  </si>
  <si>
    <t>Participação dos componentes do  PIB da Região sobre os componentes do PIB Brasil</t>
  </si>
  <si>
    <t>Participação dos componentes do  PIB sobre o PIB da UF</t>
  </si>
  <si>
    <t>Participação dos componentes do  PIB da UF sobre os componentes do PIB Brasil</t>
  </si>
  <si>
    <t>Componentes do PIB sob o ótica da renda</t>
  </si>
  <si>
    <t>Valores correntes (1 000 000 R$)</t>
  </si>
  <si>
    <t>Participação dos componentes do PIB sobre o PIB do Brasil (%)</t>
  </si>
  <si>
    <t>..</t>
  </si>
  <si>
    <t>Participação dos componentes do PIB sobre o PIB da Região (%)</t>
  </si>
  <si>
    <t>Participação dos componente do PIB da Região sobre os componentes do PIB Brasil (%)</t>
  </si>
  <si>
    <t>Participação dos componentes do PIB sobre o PIB da UF (%)</t>
  </si>
  <si>
    <t>CONTAS REGIONAIS DO BRASIL - 2010-2018</t>
  </si>
  <si>
    <t>Sumário Tabela 1 - Produto Interno Bruto pela ótica da renda, Brasil, Grandes Regiões e as Unidades da Federação, pelas óticas da renda e da produção - 2010-2018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</si>
</sst>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0.0%"/>
    <numFmt numFmtId="167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ucida Sans Unicode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9"/>
      <name val="Lucida Sans Unicode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8"/>
      <color indexed="9"/>
      <name val="Lucida Sans Unicode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2"/>
      <color indexed="9"/>
      <name val="Lucida Sans Unicode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Lucida Sans Unicode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8"/>
      <color theme="0"/>
      <name val="Lucida Sans Unicode"/>
      <family val="2"/>
    </font>
    <font>
      <b/>
      <sz val="22"/>
      <color theme="0"/>
      <name val="Lucida Sans Unicod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/>
      <bottom style="thin"/>
    </border>
    <border>
      <left style="thin"/>
      <right style="thin">
        <color theme="0"/>
      </right>
      <top style="thin">
        <color theme="0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theme="0"/>
      </left>
      <right/>
      <top style="thin">
        <color theme="0"/>
      </top>
      <bottom/>
    </border>
    <border>
      <left style="double"/>
      <right style="thin">
        <color theme="0"/>
      </right>
      <top style="thin">
        <color theme="0"/>
      </top>
      <bottom/>
    </border>
    <border>
      <left style="double"/>
      <right/>
      <top/>
      <bottom/>
    </border>
    <border>
      <left style="double"/>
      <right/>
      <top style="thin"/>
      <bottom style="thin"/>
    </border>
    <border>
      <left style="thin">
        <color theme="0"/>
      </left>
      <right style="double"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/>
      <top style="thin">
        <color theme="0"/>
      </top>
      <bottom/>
    </border>
    <border>
      <left/>
      <right/>
      <top/>
      <bottom style="thin"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double"/>
      <top/>
      <bottom style="thin">
        <color theme="0"/>
      </bottom>
    </border>
    <border>
      <left/>
      <right style="thin"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62" applyNumberFormat="1" applyFont="1" applyFill="1" applyAlignment="1">
      <alignment/>
    </xf>
    <xf numFmtId="0" fontId="47" fillId="33" borderId="0" xfId="0" applyFont="1" applyFill="1" applyAlignment="1">
      <alignment/>
    </xf>
    <xf numFmtId="164" fontId="47" fillId="33" borderId="0" xfId="62" applyNumberFormat="1" applyFont="1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165" fontId="47" fillId="33" borderId="0" xfId="62" applyNumberFormat="1" applyFont="1" applyFill="1" applyAlignment="1">
      <alignment/>
    </xf>
    <xf numFmtId="165" fontId="47" fillId="33" borderId="11" xfId="62" applyNumberFormat="1" applyFont="1" applyFill="1" applyBorder="1" applyAlignment="1">
      <alignment/>
    </xf>
    <xf numFmtId="165" fontId="47" fillId="35" borderId="0" xfId="62" applyNumberFormat="1" applyFont="1" applyFill="1" applyAlignment="1">
      <alignment/>
    </xf>
    <xf numFmtId="166" fontId="47" fillId="33" borderId="0" xfId="50" applyNumberFormat="1" applyFont="1" applyFill="1" applyAlignment="1">
      <alignment/>
    </xf>
    <xf numFmtId="166" fontId="47" fillId="35" borderId="0" xfId="50" applyNumberFormat="1" applyFont="1" applyFill="1" applyAlignment="1">
      <alignment/>
    </xf>
    <xf numFmtId="165" fontId="0" fillId="33" borderId="0" xfId="0" applyNumberFormat="1" applyFill="1" applyAlignment="1">
      <alignment/>
    </xf>
    <xf numFmtId="0" fontId="47" fillId="33" borderId="0" xfId="0" applyFont="1" applyFill="1" applyAlignment="1">
      <alignment vertical="center" wrapText="1"/>
    </xf>
    <xf numFmtId="0" fontId="48" fillId="34" borderId="12" xfId="0" applyFont="1" applyFill="1" applyBorder="1" applyAlignment="1">
      <alignment horizontal="center" vertical="center"/>
    </xf>
    <xf numFmtId="165" fontId="47" fillId="35" borderId="13" xfId="62" applyNumberFormat="1" applyFont="1" applyFill="1" applyBorder="1" applyAlignment="1">
      <alignment/>
    </xf>
    <xf numFmtId="165" fontId="47" fillId="33" borderId="13" xfId="62" applyNumberFormat="1" applyFont="1" applyFill="1" applyBorder="1" applyAlignment="1">
      <alignment/>
    </xf>
    <xf numFmtId="165" fontId="47" fillId="33" borderId="14" xfId="62" applyNumberFormat="1" applyFont="1" applyFill="1" applyBorder="1" applyAlignment="1">
      <alignment/>
    </xf>
    <xf numFmtId="0" fontId="47" fillId="33" borderId="0" xfId="0" applyFont="1" applyFill="1" applyBorder="1" applyAlignment="1">
      <alignment horizontal="left" vertical="center" wrapText="1"/>
    </xf>
    <xf numFmtId="165" fontId="0" fillId="33" borderId="0" xfId="62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44" applyFont="1" applyFill="1" applyAlignment="1">
      <alignment/>
    </xf>
    <xf numFmtId="0" fontId="47" fillId="33" borderId="0" xfId="0" applyFont="1" applyFill="1" applyAlignment="1" quotePrefix="1">
      <alignment/>
    </xf>
    <xf numFmtId="0" fontId="49" fillId="33" borderId="0" xfId="0" applyFont="1" applyFill="1" applyAlignment="1" quotePrefix="1">
      <alignment/>
    </xf>
    <xf numFmtId="0" fontId="47" fillId="33" borderId="15" xfId="0" applyFont="1" applyFill="1" applyBorder="1" applyAlignment="1">
      <alignment vertical="center"/>
    </xf>
    <xf numFmtId="0" fontId="51" fillId="36" borderId="0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166" fontId="47" fillId="33" borderId="18" xfId="50" applyNumberFormat="1" applyFont="1" applyFill="1" applyBorder="1" applyAlignment="1">
      <alignment/>
    </xf>
    <xf numFmtId="166" fontId="47" fillId="33" borderId="0" xfId="50" applyNumberFormat="1" applyFont="1" applyFill="1" applyBorder="1" applyAlignment="1">
      <alignment/>
    </xf>
    <xf numFmtId="0" fontId="10" fillId="35" borderId="13" xfId="0" applyFont="1" applyFill="1" applyBorder="1" applyAlignment="1">
      <alignment/>
    </xf>
    <xf numFmtId="166" fontId="47" fillId="35" borderId="18" xfId="50" applyNumberFormat="1" applyFont="1" applyFill="1" applyBorder="1" applyAlignment="1">
      <alignment/>
    </xf>
    <xf numFmtId="166" fontId="47" fillId="35" borderId="0" xfId="5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49" fillId="11" borderId="14" xfId="0" applyFont="1" applyFill="1" applyBorder="1" applyAlignment="1">
      <alignment/>
    </xf>
    <xf numFmtId="165" fontId="47" fillId="11" borderId="14" xfId="62" applyNumberFormat="1" applyFont="1" applyFill="1" applyBorder="1" applyAlignment="1">
      <alignment/>
    </xf>
    <xf numFmtId="165" fontId="47" fillId="11" borderId="11" xfId="62" applyNumberFormat="1" applyFont="1" applyFill="1" applyBorder="1" applyAlignment="1">
      <alignment/>
    </xf>
    <xf numFmtId="166" fontId="47" fillId="11" borderId="19" xfId="50" applyNumberFormat="1" applyFont="1" applyFill="1" applyBorder="1" applyAlignment="1">
      <alignment/>
    </xf>
    <xf numFmtId="166" fontId="47" fillId="11" borderId="11" xfId="5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167" fontId="47" fillId="33" borderId="19" xfId="62" applyNumberFormat="1" applyFont="1" applyFill="1" applyBorder="1" applyAlignment="1">
      <alignment horizontal="center" vertical="center"/>
    </xf>
    <xf numFmtId="167" fontId="47" fillId="33" borderId="11" xfId="62" applyNumberFormat="1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166" fontId="47" fillId="33" borderId="22" xfId="50" applyNumberFormat="1" applyFont="1" applyFill="1" applyBorder="1" applyAlignment="1">
      <alignment/>
    </xf>
    <xf numFmtId="166" fontId="47" fillId="35" borderId="22" xfId="50" applyNumberFormat="1" applyFont="1" applyFill="1" applyBorder="1" applyAlignment="1">
      <alignment/>
    </xf>
    <xf numFmtId="166" fontId="47" fillId="11" borderId="23" xfId="50" applyNumberFormat="1" applyFont="1" applyFill="1" applyBorder="1" applyAlignment="1">
      <alignment/>
    </xf>
    <xf numFmtId="167" fontId="47" fillId="33" borderId="23" xfId="62" applyNumberFormat="1" applyFont="1" applyFill="1" applyBorder="1" applyAlignment="1">
      <alignment horizontal="center" vertical="center"/>
    </xf>
    <xf numFmtId="43" fontId="0" fillId="33" borderId="0" xfId="62" applyFont="1" applyFill="1" applyAlignment="1">
      <alignment/>
    </xf>
    <xf numFmtId="0" fontId="48" fillId="34" borderId="24" xfId="0" applyFont="1" applyFill="1" applyBorder="1" applyAlignment="1">
      <alignment horizontal="center" vertical="center"/>
    </xf>
    <xf numFmtId="166" fontId="47" fillId="11" borderId="0" xfId="50" applyNumberFormat="1" applyFont="1" applyFill="1" applyBorder="1" applyAlignment="1">
      <alignment/>
    </xf>
    <xf numFmtId="166" fontId="47" fillId="35" borderId="25" xfId="50" applyNumberFormat="1" applyFont="1" applyFill="1" applyBorder="1" applyAlignment="1">
      <alignment/>
    </xf>
    <xf numFmtId="9" fontId="0" fillId="33" borderId="0" xfId="50" applyFont="1" applyFill="1" applyAlignment="1">
      <alignment/>
    </xf>
    <xf numFmtId="166" fontId="0" fillId="33" borderId="0" xfId="0" applyNumberFormat="1" applyFill="1" applyAlignment="1">
      <alignment/>
    </xf>
    <xf numFmtId="0" fontId="51" fillId="36" borderId="0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 wrapText="1"/>
    </xf>
    <xf numFmtId="166" fontId="0" fillId="33" borderId="0" xfId="50" applyNumberFormat="1" applyFont="1" applyFill="1" applyAlignment="1">
      <alignment/>
    </xf>
    <xf numFmtId="0" fontId="51" fillId="36" borderId="0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 wrapText="1"/>
    </xf>
    <xf numFmtId="0" fontId="48" fillId="36" borderId="0" xfId="0" applyFont="1" applyFill="1" applyBorder="1" applyAlignment="1">
      <alignment horizontal="center" wrapText="1"/>
    </xf>
    <xf numFmtId="0" fontId="2" fillId="11" borderId="2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0%20-%20trabalho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PIB_Regional_publica&#231;&#227;o\PIBpm_base_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1%20-%20trabalh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2%20-%20trabalh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3%20-%20trabalh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4%20-%20trabalh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5%20-%20trabalh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6%20-%20trabalh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7%20-%20trabalh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8%20-%20traba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20956.95784543574</v>
          </cell>
          <cell r="G10">
            <v>9071.334846306541</v>
          </cell>
          <cell r="J10">
            <v>1809.718033378495</v>
          </cell>
          <cell r="P10">
            <v>553.5087332203196</v>
          </cell>
          <cell r="Q10">
            <v>178.60839283353087</v>
          </cell>
          <cell r="V10">
            <v>9343.787839696854</v>
          </cell>
        </row>
        <row r="11">
          <cell r="E11">
            <v>7564.55400207674</v>
          </cell>
          <cell r="G11">
            <v>3321.570604015689</v>
          </cell>
          <cell r="J11">
            <v>607.8432880371657</v>
          </cell>
          <cell r="P11">
            <v>260.397725492697</v>
          </cell>
          <cell r="Q11">
            <v>47.91084147593577</v>
          </cell>
          <cell r="V11">
            <v>3326.831543055253</v>
          </cell>
        </row>
        <row r="12">
          <cell r="E12">
            <v>50384.21339474783</v>
          </cell>
          <cell r="G12">
            <v>17534.759697780057</v>
          </cell>
          <cell r="J12">
            <v>3864.398413068396</v>
          </cell>
          <cell r="P12">
            <v>827.98479776</v>
          </cell>
          <cell r="Q12">
            <v>767.3830476350578</v>
          </cell>
          <cell r="V12">
            <v>27389.687438504316</v>
          </cell>
        </row>
        <row r="13">
          <cell r="E13">
            <v>6067.327167614909</v>
          </cell>
          <cell r="G13">
            <v>3002.918197075596</v>
          </cell>
          <cell r="J13">
            <v>524.0335509933072</v>
          </cell>
          <cell r="P13">
            <v>280.6966571729198</v>
          </cell>
          <cell r="Q13">
            <v>32.65094385360421</v>
          </cell>
          <cell r="V13">
            <v>2227.027818519482</v>
          </cell>
        </row>
        <row r="14">
          <cell r="E14">
            <v>75521.36212975656</v>
          </cell>
          <cell r="G14">
            <v>24780.02126165314</v>
          </cell>
          <cell r="J14">
            <v>4797.98244194717</v>
          </cell>
          <cell r="P14">
            <v>1304.08237830687</v>
          </cell>
          <cell r="Q14">
            <v>699.6285972077449</v>
          </cell>
          <cell r="V14">
            <v>43939.64745064163</v>
          </cell>
        </row>
        <row r="15">
          <cell r="E15">
            <v>7601.71463787016</v>
          </cell>
          <cell r="G15">
            <v>3867.2383761449205</v>
          </cell>
          <cell r="J15">
            <v>722.4933310289657</v>
          </cell>
          <cell r="P15">
            <v>346.29708064433567</v>
          </cell>
          <cell r="Q15">
            <v>47.715823138615505</v>
          </cell>
          <cell r="V15">
            <v>2617.9700269133227</v>
          </cell>
        </row>
        <row r="16">
          <cell r="E16">
            <v>14809.182257401999</v>
          </cell>
          <cell r="G16">
            <v>6239.458884340287</v>
          </cell>
          <cell r="J16">
            <v>1124.8886130857488</v>
          </cell>
          <cell r="P16">
            <v>423.3108771639122</v>
          </cell>
          <cell r="Q16">
            <v>107.93766681728268</v>
          </cell>
          <cell r="V16">
            <v>6913.586215994768</v>
          </cell>
        </row>
        <row r="17">
          <cell r="E17">
            <v>41111.06364555324</v>
          </cell>
          <cell r="G17">
            <v>15625.546582196579</v>
          </cell>
          <cell r="J17">
            <v>3003.137081059395</v>
          </cell>
          <cell r="P17">
            <v>986.0260861013599</v>
          </cell>
          <cell r="Q17">
            <v>331.9222169518001</v>
          </cell>
          <cell r="V17">
            <v>21164.431679244102</v>
          </cell>
        </row>
        <row r="18">
          <cell r="E18">
            <v>19670.255465504837</v>
          </cell>
          <cell r="G18">
            <v>8674.241772078232</v>
          </cell>
          <cell r="J18">
            <v>1657.2249756862686</v>
          </cell>
          <cell r="P18">
            <v>612.3529580237333</v>
          </cell>
          <cell r="Q18">
            <v>159.8578632076046</v>
          </cell>
          <cell r="V18">
            <v>8566.577896508998</v>
          </cell>
        </row>
        <row r="19">
          <cell r="E19">
            <v>69178.3795511226</v>
          </cell>
          <cell r="G19">
            <v>28612.408458137936</v>
          </cell>
          <cell r="J19">
            <v>5778.07258082465</v>
          </cell>
          <cell r="P19">
            <v>1549.1704062614751</v>
          </cell>
          <cell r="Q19">
            <v>684.1921011106399</v>
          </cell>
          <cell r="V19">
            <v>32554.536004787908</v>
          </cell>
        </row>
        <row r="20">
          <cell r="E20">
            <v>32149.19045379271</v>
          </cell>
          <cell r="G20">
            <v>13680.310655956524</v>
          </cell>
          <cell r="J20">
            <v>2838.057689539717</v>
          </cell>
          <cell r="P20">
            <v>854.6457910746811</v>
          </cell>
          <cell r="Q20">
            <v>288.4554953893157</v>
          </cell>
          <cell r="V20">
            <v>14487.720821832476</v>
          </cell>
        </row>
        <row r="21">
          <cell r="E21">
            <v>29853.238673522934</v>
          </cell>
          <cell r="G21">
            <v>13249.954067639308</v>
          </cell>
          <cell r="J21">
            <v>2469.3910024576817</v>
          </cell>
          <cell r="P21">
            <v>978.6353723146539</v>
          </cell>
          <cell r="Q21">
            <v>244.74838241032117</v>
          </cell>
          <cell r="V21">
            <v>12910.509848700967</v>
          </cell>
        </row>
        <row r="22">
          <cell r="E22">
            <v>82952.49161382116</v>
          </cell>
          <cell r="G22">
            <v>36019.69584693759</v>
          </cell>
          <cell r="J22">
            <v>7673.8739542322555</v>
          </cell>
          <cell r="P22">
            <v>1921.9327825679472</v>
          </cell>
          <cell r="Q22">
            <v>878.5009288788001</v>
          </cell>
          <cell r="V22">
            <v>36458.48810120456</v>
          </cell>
        </row>
        <row r="23">
          <cell r="E23">
            <v>24340.23170088965</v>
          </cell>
          <cell r="G23">
            <v>10395.941095435752</v>
          </cell>
          <cell r="J23">
            <v>2129.285986373054</v>
          </cell>
          <cell r="P23">
            <v>625.0474989998792</v>
          </cell>
          <cell r="Q23">
            <v>211.32229756597988</v>
          </cell>
          <cell r="V23">
            <v>10978.634822514987</v>
          </cell>
        </row>
        <row r="24">
          <cell r="E24">
            <v>23686.833795076032</v>
          </cell>
          <cell r="G24">
            <v>9472.836206127495</v>
          </cell>
          <cell r="J24">
            <v>2016.259792433902</v>
          </cell>
          <cell r="P24">
            <v>595.1026063685806</v>
          </cell>
          <cell r="Q24">
            <v>208.11954766488589</v>
          </cell>
          <cell r="V24">
            <v>11394.515642481168</v>
          </cell>
        </row>
        <row r="25">
          <cell r="E25">
            <v>135415.0060323985</v>
          </cell>
          <cell r="G25">
            <v>52864.26875522445</v>
          </cell>
          <cell r="J25">
            <v>11182.228045319269</v>
          </cell>
          <cell r="P25">
            <v>2429.413936043514</v>
          </cell>
          <cell r="Q25">
            <v>1547.5488008276297</v>
          </cell>
          <cell r="V25">
            <v>67391.54649498363</v>
          </cell>
        </row>
        <row r="26">
          <cell r="E26">
            <v>305173.9701120033</v>
          </cell>
          <cell r="G26">
            <v>113453.2487838648</v>
          </cell>
          <cell r="J26">
            <v>25339.665098567417</v>
          </cell>
          <cell r="P26">
            <v>4341.691945150222</v>
          </cell>
          <cell r="Q26">
            <v>3869.4785487410604</v>
          </cell>
          <cell r="V26">
            <v>158169.88573567983</v>
          </cell>
        </row>
        <row r="27">
          <cell r="E27">
            <v>69817.92681418866</v>
          </cell>
          <cell r="G27">
            <v>23575.69284053265</v>
          </cell>
          <cell r="J27">
            <v>5400.341234690257</v>
          </cell>
          <cell r="P27">
            <v>1049.6213158502346</v>
          </cell>
          <cell r="Q27">
            <v>813.6583487870892</v>
          </cell>
          <cell r="V27">
            <v>38978.61307432842</v>
          </cell>
        </row>
        <row r="28">
          <cell r="E28">
            <v>379412.00772209413</v>
          </cell>
          <cell r="G28">
            <v>144966.96325590808</v>
          </cell>
          <cell r="J28">
            <v>34153.64780161689</v>
          </cell>
          <cell r="P28">
            <v>6507.862596023987</v>
          </cell>
          <cell r="Q28">
            <v>4767.22516059333</v>
          </cell>
          <cell r="V28">
            <v>189016.30890795184</v>
          </cell>
        </row>
        <row r="29">
          <cell r="E29">
            <v>1071840.401679931</v>
          </cell>
          <cell r="G29">
            <v>418662.19506076956</v>
          </cell>
          <cell r="J29">
            <v>102361.14988940195</v>
          </cell>
          <cell r="P29">
            <v>9678.810436926802</v>
          </cell>
          <cell r="Q29">
            <v>17041.346335365663</v>
          </cell>
          <cell r="V29">
            <v>524096.899957467</v>
          </cell>
        </row>
        <row r="30">
          <cell r="E30">
            <v>192924.5611021221</v>
          </cell>
          <cell r="G30">
            <v>69723.84995695998</v>
          </cell>
          <cell r="J30">
            <v>16195.768877669527</v>
          </cell>
          <cell r="P30">
            <v>2237.681057991445</v>
          </cell>
          <cell r="Q30">
            <v>2605.060290075712</v>
          </cell>
          <cell r="V30">
            <v>102162.20091942544</v>
          </cell>
        </row>
        <row r="31">
          <cell r="E31">
            <v>130469.64060694695</v>
          </cell>
          <cell r="G31">
            <v>49385.42241614805</v>
          </cell>
          <cell r="J31">
            <v>11864.711113725478</v>
          </cell>
          <cell r="P31">
            <v>1586.8190795649052</v>
          </cell>
          <cell r="Q31">
            <v>1671.2524006936285</v>
          </cell>
          <cell r="V31">
            <v>65961.43559681489</v>
          </cell>
        </row>
        <row r="32">
          <cell r="E32">
            <v>205802.7068093589</v>
          </cell>
          <cell r="G32">
            <v>76589.31110821477</v>
          </cell>
          <cell r="J32">
            <v>17697.075445026374</v>
          </cell>
          <cell r="P32">
            <v>2707.259063006604</v>
          </cell>
          <cell r="Q32">
            <v>2678.8548870451405</v>
          </cell>
          <cell r="V32">
            <v>106130.20630606601</v>
          </cell>
        </row>
        <row r="33">
          <cell r="E33">
            <v>41496.01254758317</v>
          </cell>
          <cell r="G33">
            <v>15156.458168820505</v>
          </cell>
          <cell r="J33">
            <v>2987.9932428494235</v>
          </cell>
          <cell r="P33">
            <v>771.8682692813027</v>
          </cell>
          <cell r="Q33">
            <v>426.54705444391664</v>
          </cell>
          <cell r="V33">
            <v>22153.14581218802</v>
          </cell>
        </row>
        <row r="34">
          <cell r="E34">
            <v>49774.54761891565</v>
          </cell>
          <cell r="G34">
            <v>17763.275739418757</v>
          </cell>
          <cell r="J34">
            <v>3617.3996864840465</v>
          </cell>
          <cell r="P34">
            <v>853.7604009282791</v>
          </cell>
          <cell r="Q34">
            <v>552.1598149619933</v>
          </cell>
          <cell r="V34">
            <v>26987.95197712257</v>
          </cell>
        </row>
        <row r="35">
          <cell r="E35">
            <v>93245.99972556981</v>
          </cell>
          <cell r="G35">
            <v>32568.544849227528</v>
          </cell>
          <cell r="J35">
            <v>6558.561925575386</v>
          </cell>
          <cell r="P35">
            <v>1350.7661031653308</v>
          </cell>
          <cell r="Q35">
            <v>1045.8880248905416</v>
          </cell>
          <cell r="V35">
            <v>51722.23882271102</v>
          </cell>
        </row>
        <row r="36">
          <cell r="E36">
            <v>121620.22289469706</v>
          </cell>
          <cell r="G36">
            <v>59027.53251308547</v>
          </cell>
          <cell r="J36">
            <v>11817.796904927856</v>
          </cell>
          <cell r="P36">
            <v>5077.254044594015</v>
          </cell>
          <cell r="Q36">
            <v>980.0261874331767</v>
          </cell>
          <cell r="V36">
            <v>44717.613244656546</v>
          </cell>
        </row>
      </sheetData>
      <sheetData sheetId="34">
        <row r="10">
          <cell r="B10">
            <v>2950.929037583681</v>
          </cell>
        </row>
        <row r="11">
          <cell r="B11">
            <v>777.801521017971</v>
          </cell>
        </row>
        <row r="12">
          <cell r="B12">
            <v>10492.909285786433</v>
          </cell>
        </row>
        <row r="13">
          <cell r="B13">
            <v>571.8233090298886</v>
          </cell>
        </row>
        <row r="14">
          <cell r="B14">
            <v>7163.155666019791</v>
          </cell>
        </row>
        <row r="15">
          <cell r="B15">
            <v>636.0807117556413</v>
          </cell>
        </row>
        <row r="16">
          <cell r="B16">
            <v>1595.633832803074</v>
          </cell>
        </row>
        <row r="17">
          <cell r="B17">
            <v>5198.5694618463485</v>
          </cell>
        </row>
        <row r="18">
          <cell r="B18">
            <v>2598.8936655210205</v>
          </cell>
        </row>
        <row r="19">
          <cell r="B19">
            <v>10157.919729930794</v>
          </cell>
        </row>
        <row r="20">
          <cell r="B20">
            <v>4035.3119133650193</v>
          </cell>
        </row>
        <row r="21">
          <cell r="B21">
            <v>3669.2530198272743</v>
          </cell>
        </row>
        <row r="22">
          <cell r="B22">
            <v>14237.268860562659</v>
          </cell>
        </row>
        <row r="23">
          <cell r="B23">
            <v>2792.806151098435</v>
          </cell>
        </row>
        <row r="24">
          <cell r="B24">
            <v>2718.059430891657</v>
          </cell>
        </row>
        <row r="25">
          <cell r="B25">
            <v>19004.5413441686</v>
          </cell>
        </row>
        <row r="26">
          <cell r="B26">
            <v>45949.44764094258</v>
          </cell>
        </row>
        <row r="27">
          <cell r="B27">
            <v>15492.357730374122</v>
          </cell>
        </row>
        <row r="28">
          <cell r="B28">
            <v>70446.09338477446</v>
          </cell>
        </row>
        <row r="29">
          <cell r="B29">
            <v>222855.58676939248</v>
          </cell>
        </row>
        <row r="30">
          <cell r="B30">
            <v>32280.693604844073</v>
          </cell>
        </row>
        <row r="31">
          <cell r="B31">
            <v>23256.36677885838</v>
          </cell>
        </row>
        <row r="32">
          <cell r="B32">
            <v>35446.45709279106</v>
          </cell>
        </row>
        <row r="33">
          <cell r="B33">
            <v>5774.643848046862</v>
          </cell>
        </row>
        <row r="34">
          <cell r="B34">
            <v>6826.407756414086</v>
          </cell>
        </row>
        <row r="35">
          <cell r="B35">
            <v>13524.109752271526</v>
          </cell>
        </row>
        <row r="36">
          <cell r="B36">
            <v>22553.87870008207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IB_UF"/>
      <sheetName val="PIB_Participação"/>
      <sheetName val="População"/>
      <sheetName val="PIB per Capita"/>
      <sheetName val="PIB_constante"/>
      <sheetName val="Volume_PIB_acumulado"/>
      <sheetName val="Variação_volume_PIB"/>
      <sheetName val="Impostos Brutos"/>
      <sheetName val="Subsídios"/>
      <sheetName val="Impostos Líquidos"/>
      <sheetName val="Part_impostos"/>
      <sheetName val="Imp_ Líquidos_const"/>
      <sheetName val="VOL_Impostos"/>
      <sheetName val="Valor Adicionado"/>
      <sheetName val="part_VA"/>
      <sheetName val="VA_constante"/>
      <sheetName val="Volume_VA_acumulado"/>
      <sheetName val="Total"/>
      <sheetName val="010"/>
      <sheetName val="013"/>
      <sheetName val="020"/>
      <sheetName val="059"/>
      <sheetName val="109"/>
      <sheetName val="359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70"/>
      <sheetName val="Total_Const"/>
      <sheetName val="010_Const"/>
      <sheetName val="013_Const"/>
      <sheetName val="020_Const"/>
      <sheetName val="059_Const"/>
      <sheetName val="109_Const"/>
      <sheetName val="359_Const"/>
      <sheetName val="419_Const"/>
      <sheetName val="459_Const"/>
      <sheetName val="499_Const"/>
      <sheetName val="559_Const"/>
      <sheetName val="589_Const"/>
      <sheetName val="649_Const"/>
      <sheetName val="680_Const"/>
      <sheetName val="699_Const"/>
      <sheetName val="849_Const"/>
      <sheetName val="859_Const"/>
      <sheetName val="909_Const"/>
      <sheetName val="970_Const"/>
      <sheetName val="PIBpm_base_2010"/>
    </sheetNames>
    <sheetDataSet>
      <sheetData sheetId="1">
        <row r="6">
          <cell r="B6">
            <v>23907.88688301942</v>
          </cell>
          <cell r="C6">
            <v>27574.714377165044</v>
          </cell>
          <cell r="D6">
            <v>30112.72031643961</v>
          </cell>
          <cell r="E6">
            <v>31121.412531943082</v>
          </cell>
          <cell r="F6">
            <v>34030.98197299821</v>
          </cell>
          <cell r="G6">
            <v>36563.33269990805</v>
          </cell>
          <cell r="H6">
            <v>39460.35897797381</v>
          </cell>
          <cell r="I6">
            <v>43516.14749002116</v>
          </cell>
          <cell r="J6">
            <v>44913.97848636324</v>
          </cell>
        </row>
        <row r="7">
          <cell r="B7">
            <v>8342.355523094711</v>
          </cell>
          <cell r="C7">
            <v>8949.433757822475</v>
          </cell>
          <cell r="D7">
            <v>10137.924706263013</v>
          </cell>
          <cell r="E7">
            <v>11473.930164812466</v>
          </cell>
          <cell r="F7">
            <v>13458.69762977018</v>
          </cell>
          <cell r="G7">
            <v>13622.801798888482</v>
          </cell>
          <cell r="H7">
            <v>13754.23997851157</v>
          </cell>
          <cell r="I7">
            <v>14272.940593128029</v>
          </cell>
          <cell r="J7">
            <v>15331.122589735769</v>
          </cell>
        </row>
        <row r="8">
          <cell r="B8">
            <v>60877.12268053422</v>
          </cell>
          <cell r="C8">
            <v>70734.40122266932</v>
          </cell>
          <cell r="D8">
            <v>72242.7006774504</v>
          </cell>
          <cell r="E8">
            <v>83051.23295722915</v>
          </cell>
          <cell r="F8">
            <v>86668.6437700858</v>
          </cell>
          <cell r="G8">
            <v>86568.18423426346</v>
          </cell>
          <cell r="H8">
            <v>89039.78199068556</v>
          </cell>
          <cell r="I8">
            <v>93240.19092026833</v>
          </cell>
          <cell r="J8">
            <v>100109.23506773145</v>
          </cell>
        </row>
        <row r="9">
          <cell r="B9">
            <v>6639.1504766448</v>
          </cell>
          <cell r="C9">
            <v>7303.719266878526</v>
          </cell>
          <cell r="D9">
            <v>7711.467115069632</v>
          </cell>
          <cell r="E9">
            <v>9010.725277810381</v>
          </cell>
          <cell r="F9">
            <v>9744.122308469212</v>
          </cell>
          <cell r="G9">
            <v>10242.905135510582</v>
          </cell>
          <cell r="H9">
            <v>11013.23721226706</v>
          </cell>
          <cell r="I9">
            <v>12104.70914653834</v>
          </cell>
          <cell r="J9">
            <v>13369.987723397711</v>
          </cell>
        </row>
        <row r="10">
          <cell r="B10">
            <v>82684.51779577628</v>
          </cell>
          <cell r="C10">
            <v>98710.73586661583</v>
          </cell>
          <cell r="D10">
            <v>107080.88092146421</v>
          </cell>
          <cell r="E10">
            <v>121224.84659879308</v>
          </cell>
          <cell r="F10">
            <v>124584.94502419379</v>
          </cell>
          <cell r="G10">
            <v>130899.50511544288</v>
          </cell>
          <cell r="H10">
            <v>138107.5142523809</v>
          </cell>
          <cell r="I10">
            <v>155232.40379991897</v>
          </cell>
          <cell r="J10">
            <v>161349.60204707598</v>
          </cell>
        </row>
        <row r="11">
          <cell r="B11">
            <v>8237.795349625801</v>
          </cell>
          <cell r="C11">
            <v>9409.228041819473</v>
          </cell>
          <cell r="D11">
            <v>11130.867802613562</v>
          </cell>
          <cell r="E11">
            <v>12763.486218495187</v>
          </cell>
          <cell r="F11">
            <v>13400.283591091904</v>
          </cell>
          <cell r="G11">
            <v>13861.293273884727</v>
          </cell>
          <cell r="H11">
            <v>14342.13508173561</v>
          </cell>
          <cell r="I11">
            <v>15481.90832491075</v>
          </cell>
          <cell r="J11">
            <v>16795.20666673967</v>
          </cell>
        </row>
        <row r="12">
          <cell r="B12">
            <v>16404.81609020509</v>
          </cell>
          <cell r="C12">
            <v>18345.687728233457</v>
          </cell>
          <cell r="D12">
            <v>20684.429933660693</v>
          </cell>
          <cell r="E12">
            <v>23796.656417255177</v>
          </cell>
          <cell r="F12">
            <v>26189.3226440847</v>
          </cell>
          <cell r="G12">
            <v>28930.29079744313</v>
          </cell>
          <cell r="H12">
            <v>31584.816194582003</v>
          </cell>
          <cell r="I12">
            <v>34108.13198695243</v>
          </cell>
          <cell r="J12">
            <v>35666.1830749179</v>
          </cell>
        </row>
        <row r="14">
          <cell r="B14">
            <v>46309.63310739961</v>
          </cell>
          <cell r="C14">
            <v>52143.53532777457</v>
          </cell>
          <cell r="D14">
            <v>60490.108509678255</v>
          </cell>
          <cell r="E14">
            <v>67694.84454150504</v>
          </cell>
          <cell r="F14">
            <v>76842.02764576071</v>
          </cell>
          <cell r="G14">
            <v>78475.99384191129</v>
          </cell>
          <cell r="H14">
            <v>85310.03813654133</v>
          </cell>
          <cell r="I14">
            <v>89542.75730249175</v>
          </cell>
          <cell r="J14">
            <v>98179.49565200941</v>
          </cell>
        </row>
        <row r="15">
          <cell r="B15">
            <v>22269.149131025806</v>
          </cell>
          <cell r="C15">
            <v>25941.36239489111</v>
          </cell>
          <cell r="D15">
            <v>28637.684703841165</v>
          </cell>
          <cell r="E15">
            <v>31283.593012013516</v>
          </cell>
          <cell r="F15">
            <v>37723.49663802665</v>
          </cell>
          <cell r="G15">
            <v>39149.68574567463</v>
          </cell>
          <cell r="H15">
            <v>41416.93673352876</v>
          </cell>
          <cell r="I15">
            <v>45365.54102402908</v>
          </cell>
          <cell r="J15">
            <v>50378.417549896294</v>
          </cell>
        </row>
        <row r="16">
          <cell r="B16">
            <v>79336.29928105348</v>
          </cell>
          <cell r="C16">
            <v>89695.82841869301</v>
          </cell>
          <cell r="D16">
            <v>96973.75289221188</v>
          </cell>
          <cell r="E16">
            <v>109036.5563650406</v>
          </cell>
          <cell r="F16">
            <v>126054.47161960175</v>
          </cell>
          <cell r="G16">
            <v>130629.84852533814</v>
          </cell>
          <cell r="H16">
            <v>138422.52065973144</v>
          </cell>
          <cell r="I16">
            <v>147921.53398322707</v>
          </cell>
          <cell r="J16">
            <v>155903.8247545234</v>
          </cell>
        </row>
        <row r="17">
          <cell r="B17">
            <v>36184.50236715774</v>
          </cell>
          <cell r="C17">
            <v>40992.9249193223</v>
          </cell>
          <cell r="D17">
            <v>46412.208353137066</v>
          </cell>
          <cell r="E17">
            <v>51518.4565553708</v>
          </cell>
          <cell r="F17">
            <v>54022.58391504274</v>
          </cell>
          <cell r="G17">
            <v>57250.86683196553</v>
          </cell>
          <cell r="H17">
            <v>59677.388850844116</v>
          </cell>
          <cell r="I17">
            <v>64305.99505517344</v>
          </cell>
          <cell r="J17">
            <v>66969.56200178608</v>
          </cell>
        </row>
        <row r="18">
          <cell r="B18">
            <v>33522.491693350195</v>
          </cell>
          <cell r="C18">
            <v>37109.1366710598</v>
          </cell>
          <cell r="D18">
            <v>42488.34920053037</v>
          </cell>
          <cell r="E18">
            <v>46377.29928163367</v>
          </cell>
          <cell r="F18">
            <v>52936.48306900754</v>
          </cell>
          <cell r="G18">
            <v>56141.89026098192</v>
          </cell>
          <cell r="H18">
            <v>59104.781392735546</v>
          </cell>
          <cell r="I18">
            <v>62396.77552487873</v>
          </cell>
          <cell r="J18">
            <v>64373.595375708705</v>
          </cell>
        </row>
        <row r="19">
          <cell r="B19">
            <v>97189.7604743839</v>
          </cell>
          <cell r="C19">
            <v>110161.5589638984</v>
          </cell>
          <cell r="D19">
            <v>127989.04334158849</v>
          </cell>
          <cell r="E19">
            <v>141150.25180192885</v>
          </cell>
          <cell r="F19">
            <v>155142.64793234115</v>
          </cell>
          <cell r="G19">
            <v>156963.6675443767</v>
          </cell>
          <cell r="H19">
            <v>167345.03124544537</v>
          </cell>
          <cell r="I19">
            <v>181609.50084217289</v>
          </cell>
          <cell r="J19">
            <v>186351.9752493602</v>
          </cell>
        </row>
        <row r="20">
          <cell r="B20">
            <v>27133.037851988</v>
          </cell>
          <cell r="C20">
            <v>31657.320732751476</v>
          </cell>
          <cell r="D20">
            <v>34650.39746701858</v>
          </cell>
          <cell r="E20">
            <v>37282.52912233512</v>
          </cell>
          <cell r="F20">
            <v>40974.9940146531</v>
          </cell>
          <cell r="G20">
            <v>46367.21060168491</v>
          </cell>
          <cell r="H20">
            <v>49468.74090866318</v>
          </cell>
          <cell r="I20">
            <v>52851.06693594546</v>
          </cell>
          <cell r="J20">
            <v>54413.046662401335</v>
          </cell>
        </row>
        <row r="21">
          <cell r="B21">
            <v>26404.893225967724</v>
          </cell>
          <cell r="C21">
            <v>29108.27185589078</v>
          </cell>
          <cell r="D21">
            <v>32853.18080369764</v>
          </cell>
          <cell r="E21">
            <v>35335.98607428855</v>
          </cell>
          <cell r="F21">
            <v>37472.43150204007</v>
          </cell>
          <cell r="G21">
            <v>38556.530461367496</v>
          </cell>
          <cell r="H21">
            <v>38877.43848326858</v>
          </cell>
          <cell r="I21">
            <v>40711.48616306332</v>
          </cell>
          <cell r="J21">
            <v>42017.9812779643</v>
          </cell>
        </row>
        <row r="22">
          <cell r="B22">
            <v>154419.5473765669</v>
          </cell>
          <cell r="C22">
            <v>166602.81689605457</v>
          </cell>
          <cell r="D22">
            <v>182572.53005571754</v>
          </cell>
          <cell r="E22">
            <v>204844.27354235316</v>
          </cell>
          <cell r="F22">
            <v>223929.9661680021</v>
          </cell>
          <cell r="G22">
            <v>245043.68965356483</v>
          </cell>
          <cell r="H22">
            <v>258738.9702612128</v>
          </cell>
          <cell r="I22">
            <v>268724.09022701735</v>
          </cell>
          <cell r="J22">
            <v>286239.5411111106</v>
          </cell>
        </row>
        <row r="24">
          <cell r="B24">
            <v>351123.4177529455</v>
          </cell>
          <cell r="C24">
            <v>400124.68703611824</v>
          </cell>
          <cell r="D24">
            <v>442282.8298679531</v>
          </cell>
          <cell r="E24">
            <v>488004.9030171755</v>
          </cell>
          <cell r="F24">
            <v>516633.9841008475</v>
          </cell>
          <cell r="G24">
            <v>519331.21314863546</v>
          </cell>
          <cell r="H24">
            <v>544810.4683923016</v>
          </cell>
          <cell r="I24">
            <v>576375.5446827656</v>
          </cell>
          <cell r="J24">
            <v>614875.819795857</v>
          </cell>
        </row>
        <row r="25">
          <cell r="B25">
            <v>85310.28454456285</v>
          </cell>
          <cell r="C25">
            <v>105976.22218327958</v>
          </cell>
          <cell r="D25">
            <v>116850.58054229038</v>
          </cell>
          <cell r="E25">
            <v>117274.34694088306</v>
          </cell>
          <cell r="F25">
            <v>128783.78114690603</v>
          </cell>
          <cell r="G25">
            <v>120365.97991794649</v>
          </cell>
          <cell r="H25">
            <v>109264.42309478008</v>
          </cell>
          <cell r="I25">
            <v>113399.93679153567</v>
          </cell>
          <cell r="J25">
            <v>137020.05487388946</v>
          </cell>
        </row>
        <row r="26">
          <cell r="B26">
            <v>449858.10110686865</v>
          </cell>
          <cell r="C26">
            <v>512767.90477459424</v>
          </cell>
          <cell r="D26">
            <v>574884.9731259985</v>
          </cell>
          <cell r="E26">
            <v>628226.0693652346</v>
          </cell>
          <cell r="F26">
            <v>671076.8443093905</v>
          </cell>
          <cell r="G26">
            <v>659138.9518351642</v>
          </cell>
          <cell r="H26">
            <v>640401.206452365</v>
          </cell>
          <cell r="I26">
            <v>671605.668053873</v>
          </cell>
          <cell r="J26">
            <v>758859.0468647976</v>
          </cell>
        </row>
        <row r="27">
          <cell r="B27">
            <v>1294695.9884493232</v>
          </cell>
          <cell r="C27">
            <v>1436672.7090222435</v>
          </cell>
          <cell r="D27">
            <v>1559033.4436914572</v>
          </cell>
          <cell r="E27">
            <v>1715238.4165643165</v>
          </cell>
          <cell r="F27">
            <v>1858196.0555025318</v>
          </cell>
          <cell r="G27">
            <v>1939901.9071274544</v>
          </cell>
          <cell r="H27">
            <v>2038757.3816383572</v>
          </cell>
          <cell r="I27">
            <v>2120761.6351115643</v>
          </cell>
          <cell r="J27">
            <v>2210561.9494777005</v>
          </cell>
        </row>
        <row r="29">
          <cell r="B29">
            <v>225205.25470696637</v>
          </cell>
          <cell r="C29">
            <v>257122.26852997398</v>
          </cell>
          <cell r="D29">
            <v>285620.201618317</v>
          </cell>
          <cell r="E29">
            <v>333481.152158011</v>
          </cell>
          <cell r="F29">
            <v>348084.19084165536</v>
          </cell>
          <cell r="G29">
            <v>376962.8216358727</v>
          </cell>
          <cell r="H29">
            <v>401814.1644161516</v>
          </cell>
          <cell r="I29">
            <v>421497.8702223405</v>
          </cell>
          <cell r="J29">
            <v>440029.4028618934</v>
          </cell>
        </row>
        <row r="30">
          <cell r="B30">
            <v>153726.0073858053</v>
          </cell>
          <cell r="C30">
            <v>174068.32173575234</v>
          </cell>
          <cell r="D30">
            <v>191794.65214212588</v>
          </cell>
          <cell r="E30">
            <v>214512.24156971372</v>
          </cell>
          <cell r="F30">
            <v>242553.37086116156</v>
          </cell>
          <cell r="G30">
            <v>249079.642278969</v>
          </cell>
          <cell r="H30">
            <v>256754.668529567</v>
          </cell>
          <cell r="I30">
            <v>277270.2365829614</v>
          </cell>
          <cell r="J30">
            <v>298227.0900434019</v>
          </cell>
        </row>
        <row r="31">
          <cell r="B31">
            <v>241249.16390214983</v>
          </cell>
          <cell r="C31">
            <v>265056.41629124497</v>
          </cell>
          <cell r="D31">
            <v>287587.018680027</v>
          </cell>
          <cell r="E31">
            <v>332292.726075404</v>
          </cell>
          <cell r="F31">
            <v>357816.423826502</v>
          </cell>
          <cell r="G31">
            <v>381992.6011179034</v>
          </cell>
          <cell r="H31">
            <v>408789.5280520526</v>
          </cell>
          <cell r="I31">
            <v>423270.047301936</v>
          </cell>
          <cell r="J31">
            <v>457293.95758708206</v>
          </cell>
        </row>
        <row r="33">
          <cell r="B33">
            <v>47270.65639563006</v>
          </cell>
          <cell r="C33">
            <v>55133.16245064991</v>
          </cell>
          <cell r="D33">
            <v>62013.20088526127</v>
          </cell>
          <cell r="E33">
            <v>69203.20126386342</v>
          </cell>
          <cell r="F33">
            <v>78950.1327027251</v>
          </cell>
          <cell r="G33">
            <v>83082.55471033185</v>
          </cell>
          <cell r="H33">
            <v>91892.28516141127</v>
          </cell>
          <cell r="I33">
            <v>96396.4337558725</v>
          </cell>
          <cell r="J33">
            <v>106969.14169528213</v>
          </cell>
        </row>
        <row r="34">
          <cell r="B34">
            <v>56600.95537533004</v>
          </cell>
          <cell r="C34">
            <v>69153.95674119245</v>
          </cell>
          <cell r="D34">
            <v>79665.69114400294</v>
          </cell>
          <cell r="E34">
            <v>89212.91858561039</v>
          </cell>
          <cell r="F34">
            <v>101234.52027010873</v>
          </cell>
          <cell r="G34">
            <v>107418.31863002668</v>
          </cell>
          <cell r="H34">
            <v>123880.29555545085</v>
          </cell>
          <cell r="I34">
            <v>126845.89779122545</v>
          </cell>
          <cell r="J34">
            <v>137442.85283396306</v>
          </cell>
        </row>
        <row r="35">
          <cell r="B35">
            <v>106770.10947784148</v>
          </cell>
          <cell r="C35">
            <v>121296.72083856427</v>
          </cell>
          <cell r="D35">
            <v>138757.82502755706</v>
          </cell>
          <cell r="E35">
            <v>151300.1751111871</v>
          </cell>
          <cell r="F35">
            <v>165015.31846570995</v>
          </cell>
          <cell r="G35">
            <v>173632.45023709253</v>
          </cell>
          <cell r="H35">
            <v>181759.6035367741</v>
          </cell>
          <cell r="I35">
            <v>191948.30104892707</v>
          </cell>
          <cell r="J35">
            <v>195681.72398300952</v>
          </cell>
        </row>
        <row r="36">
          <cell r="B36">
            <v>144174.10159477917</v>
          </cell>
          <cell r="C36">
            <v>154568.95395484797</v>
          </cell>
          <cell r="D36">
            <v>164101.33647461684</v>
          </cell>
          <cell r="E36">
            <v>175906.72553215377</v>
          </cell>
          <cell r="F36">
            <v>197432.05852730293</v>
          </cell>
          <cell r="G36">
            <v>215612.86283840443</v>
          </cell>
          <cell r="H36">
            <v>235540.04481066382</v>
          </cell>
          <cell r="I36">
            <v>244722.24933729914</v>
          </cell>
          <cell r="J36">
            <v>254817.20469239424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24191.730511017027</v>
          </cell>
          <cell r="G10">
            <v>10882.278893162167</v>
          </cell>
          <cell r="J10">
            <v>2304.0316626846084</v>
          </cell>
          <cell r="P10">
            <v>594.3188853569259</v>
          </cell>
          <cell r="Q10">
            <v>196.76114169516393</v>
          </cell>
          <cell r="V10">
            <v>10214.339928118161</v>
          </cell>
        </row>
        <row r="11">
          <cell r="E11">
            <v>8165.2878671277085</v>
          </cell>
          <cell r="G11">
            <v>3715.1463894685044</v>
          </cell>
          <cell r="J11">
            <v>707.3851135919281</v>
          </cell>
          <cell r="P11">
            <v>274.460057030651</v>
          </cell>
          <cell r="Q11">
            <v>39.05542787726745</v>
          </cell>
          <cell r="V11">
            <v>3429.240879159357</v>
          </cell>
        </row>
        <row r="12">
          <cell r="E12">
            <v>59108.11138722583</v>
          </cell>
          <cell r="G12">
            <v>20527.60374833366</v>
          </cell>
          <cell r="J12">
            <v>4636.093136810509</v>
          </cell>
          <cell r="P12">
            <v>905.8048743498315</v>
          </cell>
          <cell r="Q12">
            <v>702.0888736094857</v>
          </cell>
          <cell r="V12">
            <v>32336.520754122343</v>
          </cell>
        </row>
        <row r="13">
          <cell r="E13">
            <v>6722.04471243417</v>
          </cell>
          <cell r="G13">
            <v>3387.322019478015</v>
          </cell>
          <cell r="J13">
            <v>609.4749523679218</v>
          </cell>
          <cell r="P13">
            <v>304.2024966817513</v>
          </cell>
          <cell r="Q13">
            <v>27.64181684714417</v>
          </cell>
          <cell r="V13">
            <v>2393.403427059337</v>
          </cell>
        </row>
        <row r="14">
          <cell r="E14">
            <v>90541.30386509713</v>
          </cell>
          <cell r="G14">
            <v>29171.09076335338</v>
          </cell>
          <cell r="J14">
            <v>5828.046408103613</v>
          </cell>
          <cell r="P14">
            <v>1489.829378102731</v>
          </cell>
          <cell r="Q14">
            <v>651.4863471980063</v>
          </cell>
          <cell r="V14">
            <v>53400.85096833941</v>
          </cell>
        </row>
        <row r="15">
          <cell r="E15">
            <v>8716.745757716559</v>
          </cell>
          <cell r="G15">
            <v>4321.783937981228</v>
          </cell>
          <cell r="J15">
            <v>838.2852235802644</v>
          </cell>
          <cell r="P15">
            <v>372.3965321623371</v>
          </cell>
          <cell r="Q15">
            <v>50.3967480670554</v>
          </cell>
          <cell r="V15">
            <v>3133.8833159256737</v>
          </cell>
        </row>
        <row r="16">
          <cell r="E16">
            <v>16557.454981112092</v>
          </cell>
          <cell r="G16">
            <v>7189.619348308641</v>
          </cell>
          <cell r="J16">
            <v>1307.5537512630897</v>
          </cell>
          <cell r="P16">
            <v>484.6786228634104</v>
          </cell>
          <cell r="Q16">
            <v>67.88157652474374</v>
          </cell>
          <cell r="V16">
            <v>7507.721682152209</v>
          </cell>
        </row>
        <row r="17">
          <cell r="E17">
            <v>45886.79325865468</v>
          </cell>
          <cell r="G17">
            <v>17871.58465651273</v>
          </cell>
          <cell r="J17">
            <v>3521.60401005587</v>
          </cell>
          <cell r="P17">
            <v>1074.6735795315026</v>
          </cell>
          <cell r="Q17">
            <v>208.0236147158224</v>
          </cell>
          <cell r="V17">
            <v>23210.907397838757</v>
          </cell>
        </row>
        <row r="18">
          <cell r="E18">
            <v>23151.7930225824</v>
          </cell>
          <cell r="G18">
            <v>9907.644416623029</v>
          </cell>
          <cell r="J18">
            <v>1945.1386791645741</v>
          </cell>
          <cell r="P18">
            <v>672.664396591526</v>
          </cell>
          <cell r="Q18">
            <v>88.0324914174692</v>
          </cell>
          <cell r="V18">
            <v>10538.3130387858</v>
          </cell>
        </row>
        <row r="19">
          <cell r="E19">
            <v>78347.41700301244</v>
          </cell>
          <cell r="G19">
            <v>32547.40648264112</v>
          </cell>
          <cell r="J19">
            <v>6758.478293790673</v>
          </cell>
          <cell r="P19">
            <v>1640.8569519977152</v>
          </cell>
          <cell r="Q19">
            <v>564.4728002942616</v>
          </cell>
          <cell r="V19">
            <v>36836.202474288664</v>
          </cell>
        </row>
        <row r="20">
          <cell r="E20">
            <v>36403.02420247421</v>
          </cell>
          <cell r="G20">
            <v>15454.62308728119</v>
          </cell>
          <cell r="J20">
            <v>3253.6810039997763</v>
          </cell>
          <cell r="P20">
            <v>936.4496501851755</v>
          </cell>
          <cell r="Q20">
            <v>284.7399485061697</v>
          </cell>
          <cell r="V20">
            <v>16473.5305125019</v>
          </cell>
        </row>
        <row r="21">
          <cell r="E21">
            <v>32985.14645388827</v>
          </cell>
          <cell r="G21">
            <v>14934.140620654141</v>
          </cell>
          <cell r="J21">
            <v>2862.6741098306766</v>
          </cell>
          <cell r="P21">
            <v>1026.8994661405086</v>
          </cell>
          <cell r="Q21">
            <v>239.29718368175256</v>
          </cell>
          <cell r="V21">
            <v>13922.135073581194</v>
          </cell>
        </row>
        <row r="22">
          <cell r="E22">
            <v>93644.41316394691</v>
          </cell>
          <cell r="G22">
            <v>41572.12847564532</v>
          </cell>
          <cell r="J22">
            <v>9164.707280594643</v>
          </cell>
          <cell r="P22">
            <v>2030.483841977399</v>
          </cell>
          <cell r="Q22">
            <v>866.9053425721625</v>
          </cell>
          <cell r="V22">
            <v>40010.18822315738</v>
          </cell>
        </row>
        <row r="23">
          <cell r="E23">
            <v>28529.96173176331</v>
          </cell>
          <cell r="G23">
            <v>12039.217724620123</v>
          </cell>
          <cell r="J23">
            <v>2546.405520796202</v>
          </cell>
          <cell r="P23">
            <v>679.8407499050545</v>
          </cell>
          <cell r="Q23">
            <v>224.4113798279063</v>
          </cell>
          <cell r="V23">
            <v>13040.086356614021</v>
          </cell>
        </row>
        <row r="24">
          <cell r="E24">
            <v>26037.90088791159</v>
          </cell>
          <cell r="G24">
            <v>10532.502202993503</v>
          </cell>
          <cell r="J24">
            <v>2304.190351803062</v>
          </cell>
          <cell r="P24">
            <v>621.0946348084511</v>
          </cell>
          <cell r="Q24">
            <v>178.1672572499358</v>
          </cell>
          <cell r="V24">
            <v>12401.946441056638</v>
          </cell>
        </row>
        <row r="25">
          <cell r="E25">
            <v>145727.05514358805</v>
          </cell>
          <cell r="G25">
            <v>60062.582249178064</v>
          </cell>
          <cell r="J25">
            <v>12973.788402802047</v>
          </cell>
          <cell r="P25">
            <v>2654.9399189112314</v>
          </cell>
          <cell r="Q25">
            <v>1281.1092930799384</v>
          </cell>
          <cell r="V25">
            <v>68754.63527961678</v>
          </cell>
        </row>
        <row r="26">
          <cell r="E26">
            <v>349632.08195644926</v>
          </cell>
          <cell r="G26">
            <v>130487.36248431027</v>
          </cell>
          <cell r="J26">
            <v>29975.208147262107</v>
          </cell>
          <cell r="P26">
            <v>4704.71312184407</v>
          </cell>
          <cell r="Q26">
            <v>3740.3684570325163</v>
          </cell>
          <cell r="V26">
            <v>180724.42974600027</v>
          </cell>
        </row>
        <row r="27">
          <cell r="E27">
            <v>86126.68539037797</v>
          </cell>
          <cell r="G27">
            <v>26376.812126780278</v>
          </cell>
          <cell r="J27">
            <v>6193.466047166679</v>
          </cell>
          <cell r="P27">
            <v>1098.8476289839007</v>
          </cell>
          <cell r="Q27">
            <v>869.6657249802139</v>
          </cell>
          <cell r="V27">
            <v>51587.893862466895</v>
          </cell>
        </row>
        <row r="28">
          <cell r="E28">
            <v>436279.8393849056</v>
          </cell>
          <cell r="G28">
            <v>165868.7253544779</v>
          </cell>
          <cell r="J28">
            <v>40147.58751895816</v>
          </cell>
          <cell r="P28">
            <v>7073.602565982308</v>
          </cell>
          <cell r="Q28">
            <v>5097.240241734758</v>
          </cell>
          <cell r="V28">
            <v>218092.68370375244</v>
          </cell>
        </row>
        <row r="29">
          <cell r="E29">
            <v>1184832.8207161108</v>
          </cell>
          <cell r="G29">
            <v>471377.3170135349</v>
          </cell>
          <cell r="J29">
            <v>117422.07470333995</v>
          </cell>
          <cell r="P29">
            <v>10253.500609092926</v>
          </cell>
          <cell r="Q29">
            <v>17836.0696576611</v>
          </cell>
          <cell r="V29">
            <v>567943.8587324818</v>
          </cell>
        </row>
        <row r="30">
          <cell r="E30">
            <v>218851.11268065643</v>
          </cell>
          <cell r="G30">
            <v>79871.40170495628</v>
          </cell>
          <cell r="J30">
            <v>19148.41315926525</v>
          </cell>
          <cell r="P30">
            <v>2462.6949386716674</v>
          </cell>
          <cell r="Q30">
            <v>2229.9841859859507</v>
          </cell>
          <cell r="V30">
            <v>115138.61869177729</v>
          </cell>
        </row>
        <row r="31">
          <cell r="E31">
            <v>146944.7657328461</v>
          </cell>
          <cell r="G31">
            <v>54641.99110262423</v>
          </cell>
          <cell r="J31">
            <v>13323.676067486873</v>
          </cell>
          <cell r="P31">
            <v>1720.6802337542408</v>
          </cell>
          <cell r="Q31">
            <v>1528.430981035329</v>
          </cell>
          <cell r="V31">
            <v>75729.98734794543</v>
          </cell>
        </row>
        <row r="32">
          <cell r="E32">
            <v>226373.41544498573</v>
          </cell>
          <cell r="G32">
            <v>88859.73231911467</v>
          </cell>
          <cell r="J32">
            <v>21289.482876815633</v>
          </cell>
          <cell r="P32">
            <v>2866.0496139143593</v>
          </cell>
          <cell r="Q32">
            <v>2093.73446808297</v>
          </cell>
          <cell r="V32">
            <v>111264.4161670581</v>
          </cell>
        </row>
        <row r="33">
          <cell r="E33">
            <v>48345.892262090456</v>
          </cell>
          <cell r="G33">
            <v>17760.2749278226</v>
          </cell>
          <cell r="J33">
            <v>3638.3054886856476</v>
          </cell>
          <cell r="P33">
            <v>847.2654592311407</v>
          </cell>
          <cell r="Q33">
            <v>339.42710335051225</v>
          </cell>
          <cell r="V33">
            <v>25760.619283000553</v>
          </cell>
        </row>
        <row r="34">
          <cell r="E34">
            <v>61600.43272771455</v>
          </cell>
          <cell r="G34">
            <v>20718.162481122425</v>
          </cell>
          <cell r="J34">
            <v>4339.564431390921</v>
          </cell>
          <cell r="P34">
            <v>926.2040186326615</v>
          </cell>
          <cell r="Q34">
            <v>112.36266828393991</v>
          </cell>
          <cell r="V34">
            <v>35504.1391282846</v>
          </cell>
        </row>
        <row r="35">
          <cell r="E35">
            <v>105126.83978779381</v>
          </cell>
          <cell r="G35">
            <v>38152.8540413283</v>
          </cell>
          <cell r="J35">
            <v>7897.3792978421725</v>
          </cell>
          <cell r="P35">
            <v>1488.4878104961372</v>
          </cell>
          <cell r="Q35">
            <v>896.810740229358</v>
          </cell>
          <cell r="V35">
            <v>56691.307897897845</v>
          </cell>
        </row>
        <row r="36">
          <cell r="E36">
            <v>131630.9299665183</v>
          </cell>
          <cell r="G36">
            <v>65423.69142769346</v>
          </cell>
          <cell r="J36">
            <v>13550.304360547194</v>
          </cell>
          <cell r="P36">
            <v>5433.359962800401</v>
          </cell>
          <cell r="Q36">
            <v>1004.4345284590672</v>
          </cell>
          <cell r="V36">
            <v>46219.13968701818</v>
          </cell>
        </row>
      </sheetData>
      <sheetData sheetId="34">
        <row r="10">
          <cell r="B10">
            <v>3382.9838661480017</v>
          </cell>
        </row>
        <row r="11">
          <cell r="B11">
            <v>784.1458906947638</v>
          </cell>
        </row>
        <row r="12">
          <cell r="B12">
            <v>11626.289835443515</v>
          </cell>
        </row>
        <row r="13">
          <cell r="B13">
            <v>581.6745544443551</v>
          </cell>
        </row>
        <row r="14">
          <cell r="B14">
            <v>8169.432001518535</v>
          </cell>
        </row>
        <row r="15">
          <cell r="B15">
            <v>692.4822841029139</v>
          </cell>
        </row>
        <row r="16">
          <cell r="B16">
            <v>1788.2327471214392</v>
          </cell>
        </row>
        <row r="17">
          <cell r="B17">
            <v>6256.742069119866</v>
          </cell>
        </row>
        <row r="18">
          <cell r="B18">
            <v>2789.5693723087297</v>
          </cell>
        </row>
        <row r="19">
          <cell r="B19">
            <v>11348.411415680564</v>
          </cell>
        </row>
        <row r="20">
          <cell r="B20">
            <v>4589.900716848106</v>
          </cell>
        </row>
        <row r="21">
          <cell r="B21">
            <v>4123.990217171592</v>
          </cell>
        </row>
        <row r="22">
          <cell r="B22">
            <v>16517.145799951428</v>
          </cell>
        </row>
        <row r="23">
          <cell r="B23">
            <v>3127.3590009881223</v>
          </cell>
        </row>
        <row r="24">
          <cell r="B24">
            <v>3070.370967979181</v>
          </cell>
        </row>
        <row r="25">
          <cell r="B25">
            <v>20875.761752466296</v>
          </cell>
        </row>
        <row r="26">
          <cell r="B26">
            <v>50492.60507966919</v>
          </cell>
        </row>
        <row r="27">
          <cell r="B27">
            <v>19849.536792901672</v>
          </cell>
        </row>
        <row r="28">
          <cell r="B28">
            <v>76488.06538968885</v>
          </cell>
        </row>
        <row r="29">
          <cell r="B29">
            <v>251839.8883061326</v>
          </cell>
        </row>
        <row r="30">
          <cell r="B30">
            <v>38271.155849317176</v>
          </cell>
        </row>
        <row r="31">
          <cell r="B31">
            <v>27123.556002906153</v>
          </cell>
        </row>
        <row r="32">
          <cell r="B32">
            <v>38683.000846259434</v>
          </cell>
        </row>
        <row r="33">
          <cell r="B33">
            <v>6787.270188559461</v>
          </cell>
        </row>
        <row r="34">
          <cell r="B34">
            <v>7553.524013477937</v>
          </cell>
        </row>
        <row r="35">
          <cell r="B35">
            <v>16169.881050770458</v>
          </cell>
        </row>
        <row r="36">
          <cell r="B36">
            <v>22938.02398832967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26562.867624969454</v>
          </cell>
          <cell r="G10">
            <v>11697.915445014487</v>
          </cell>
          <cell r="J10">
            <v>2396.2189642472367</v>
          </cell>
          <cell r="P10">
            <v>631.1305536968321</v>
          </cell>
          <cell r="Q10">
            <v>193.3102969588443</v>
          </cell>
          <cell r="V10">
            <v>11644.292365052055</v>
          </cell>
        </row>
        <row r="11">
          <cell r="E11">
            <v>9149.37961838223</v>
          </cell>
          <cell r="G11">
            <v>4282.50146532863</v>
          </cell>
          <cell r="J11">
            <v>775.306105466625</v>
          </cell>
          <cell r="P11">
            <v>300.1764831506911</v>
          </cell>
          <cell r="Q11">
            <v>39.14377448360794</v>
          </cell>
          <cell r="V11">
            <v>3752.251789952677</v>
          </cell>
        </row>
        <row r="12">
          <cell r="E12">
            <v>59572.307716472365</v>
          </cell>
          <cell r="G12">
            <v>22320.182720884783</v>
          </cell>
          <cell r="J12">
            <v>4938.727567485849</v>
          </cell>
          <cell r="P12">
            <v>960.9862575387776</v>
          </cell>
          <cell r="Q12">
            <v>742.6502179764052</v>
          </cell>
          <cell r="V12">
            <v>30609.76095258655</v>
          </cell>
        </row>
        <row r="13">
          <cell r="E13">
            <v>7065.8271023361685</v>
          </cell>
          <cell r="G13">
            <v>3552.2807874338537</v>
          </cell>
          <cell r="J13">
            <v>628.1246832196747</v>
          </cell>
          <cell r="P13">
            <v>307.80035526272155</v>
          </cell>
          <cell r="Q13">
            <v>25.3166542151384</v>
          </cell>
          <cell r="V13">
            <v>2552.3046222047806</v>
          </cell>
        </row>
        <row r="14">
          <cell r="E14">
            <v>97352.05545124397</v>
          </cell>
          <cell r="G14">
            <v>33593.891237252035</v>
          </cell>
          <cell r="J14">
            <v>6631.733006684398</v>
          </cell>
          <cell r="P14">
            <v>1613.909909512209</v>
          </cell>
          <cell r="Q14">
            <v>677.7590947648268</v>
          </cell>
          <cell r="V14">
            <v>54834.7622030305</v>
          </cell>
        </row>
        <row r="15">
          <cell r="E15">
            <v>10250.577561461989</v>
          </cell>
          <cell r="G15">
            <v>4980.611866032818</v>
          </cell>
          <cell r="J15">
            <v>933.6604407777526</v>
          </cell>
          <cell r="P15">
            <v>409.8753810726293</v>
          </cell>
          <cell r="Q15">
            <v>57.857707594524314</v>
          </cell>
          <cell r="V15">
            <v>3868.5721659842643</v>
          </cell>
        </row>
        <row r="16">
          <cell r="E16">
            <v>18716.492519593634</v>
          </cell>
          <cell r="G16">
            <v>7870.952230031497</v>
          </cell>
          <cell r="J16">
            <v>1428.1204674868936</v>
          </cell>
          <cell r="P16">
            <v>513.2018204246336</v>
          </cell>
          <cell r="Q16">
            <v>63.90010832859495</v>
          </cell>
          <cell r="V16">
            <v>8840.317893322015</v>
          </cell>
        </row>
        <row r="17">
          <cell r="E17">
            <v>52984.0644962202</v>
          </cell>
          <cell r="G17">
            <v>20339.201112695548</v>
          </cell>
          <cell r="J17">
            <v>3973.517742867211</v>
          </cell>
          <cell r="P17">
            <v>1153.7582577582293</v>
          </cell>
          <cell r="Q17">
            <v>245.25584544694516</v>
          </cell>
          <cell r="V17">
            <v>27272.331537452268</v>
          </cell>
        </row>
        <row r="18">
          <cell r="E18">
            <v>25418.40210648875</v>
          </cell>
          <cell r="G18">
            <v>11229.430872867782</v>
          </cell>
          <cell r="J18">
            <v>2122.3847811315027</v>
          </cell>
          <cell r="P18">
            <v>710.3438067625633</v>
          </cell>
          <cell r="Q18">
            <v>85.32562273665806</v>
          </cell>
          <cell r="V18">
            <v>11270.917022990243</v>
          </cell>
        </row>
        <row r="19">
          <cell r="E19">
            <v>84076.39675214709</v>
          </cell>
          <cell r="G19">
            <v>36317.20838046469</v>
          </cell>
          <cell r="J19">
            <v>7494.956782548422</v>
          </cell>
          <cell r="P19">
            <v>1670.756914907282</v>
          </cell>
          <cell r="Q19">
            <v>687.1761820126048</v>
          </cell>
          <cell r="V19">
            <v>37906.2984922141</v>
          </cell>
        </row>
        <row r="20">
          <cell r="E20">
            <v>41257.031172993</v>
          </cell>
          <cell r="G20">
            <v>16797.637282919088</v>
          </cell>
          <cell r="J20">
            <v>3459.8168869964875</v>
          </cell>
          <cell r="P20">
            <v>971.2695890876934</v>
          </cell>
          <cell r="Q20">
            <v>331.1799217608298</v>
          </cell>
          <cell r="V20">
            <v>19697.127492228905</v>
          </cell>
        </row>
        <row r="21">
          <cell r="E21">
            <v>37671.98341151328</v>
          </cell>
          <cell r="G21">
            <v>16510.3162644873</v>
          </cell>
          <cell r="J21">
            <v>3178.1758874260076</v>
          </cell>
          <cell r="P21">
            <v>1097.0049089101308</v>
          </cell>
          <cell r="Q21">
            <v>272.08065256233414</v>
          </cell>
          <cell r="V21">
            <v>16614.40569812751</v>
          </cell>
        </row>
        <row r="22">
          <cell r="E22">
            <v>108607.67172406058</v>
          </cell>
          <cell r="G22">
            <v>47212.05794191891</v>
          </cell>
          <cell r="J22">
            <v>10295.55658522013</v>
          </cell>
          <cell r="P22">
            <v>2148.6950673277693</v>
          </cell>
          <cell r="Q22">
            <v>1005.208237667943</v>
          </cell>
          <cell r="V22">
            <v>47946.15389192582</v>
          </cell>
        </row>
        <row r="23">
          <cell r="E23">
            <v>31248.927914883858</v>
          </cell>
          <cell r="G23">
            <v>13185.66768718186</v>
          </cell>
          <cell r="J23">
            <v>2686.4726117339123</v>
          </cell>
          <cell r="P23">
            <v>710.3447592679034</v>
          </cell>
          <cell r="Q23">
            <v>227.04855233233653</v>
          </cell>
          <cell r="V23">
            <v>14439.394304367845</v>
          </cell>
        </row>
        <row r="24">
          <cell r="E24">
            <v>29358.865724803076</v>
          </cell>
          <cell r="G24">
            <v>11879.11163057556</v>
          </cell>
          <cell r="J24">
            <v>2518.690579671198</v>
          </cell>
          <cell r="P24">
            <v>639.0486445138238</v>
          </cell>
          <cell r="Q24">
            <v>195.2686880100887</v>
          </cell>
          <cell r="V24">
            <v>14126.746182032406</v>
          </cell>
        </row>
        <row r="25">
          <cell r="E25">
            <v>159295.89422218275</v>
          </cell>
          <cell r="G25">
            <v>67211.36769574876</v>
          </cell>
          <cell r="J25">
            <v>14380.335534103337</v>
          </cell>
          <cell r="P25">
            <v>2812.082070026307</v>
          </cell>
          <cell r="Q25">
            <v>1327.7882884439628</v>
          </cell>
          <cell r="V25">
            <v>73564.32063386038</v>
          </cell>
        </row>
        <row r="26">
          <cell r="E26">
            <v>387095.9229545054</v>
          </cell>
          <cell r="G26">
            <v>149085.05502359802</v>
          </cell>
          <cell r="J26">
            <v>33807.39615616178</v>
          </cell>
          <cell r="P26">
            <v>5039.058421082554</v>
          </cell>
          <cell r="Q26">
            <v>4146.137948311739</v>
          </cell>
          <cell r="V26">
            <v>195018.2754053513</v>
          </cell>
        </row>
        <row r="27">
          <cell r="E27">
            <v>95958.30456398951</v>
          </cell>
          <cell r="G27">
            <v>30244.809800587816</v>
          </cell>
          <cell r="J27">
            <v>6795.089811968889</v>
          </cell>
          <cell r="P27">
            <v>1176.1051701596018</v>
          </cell>
          <cell r="Q27">
            <v>966.4612189648376</v>
          </cell>
          <cell r="V27">
            <v>56775.83856230837</v>
          </cell>
        </row>
        <row r="28">
          <cell r="E28">
            <v>489621.32428560156</v>
          </cell>
          <cell r="G28">
            <v>187916.00900586444</v>
          </cell>
          <cell r="J28">
            <v>44341.353141009335</v>
          </cell>
          <cell r="P28">
            <v>7279.542500072845</v>
          </cell>
          <cell r="Q28">
            <v>5794.579644913728</v>
          </cell>
          <cell r="V28">
            <v>244289.8399937412</v>
          </cell>
        </row>
        <row r="29">
          <cell r="E29">
            <v>1286699.000772953</v>
          </cell>
          <cell r="G29">
            <v>523274.21030216856</v>
          </cell>
          <cell r="J29">
            <v>130568.6738388762</v>
          </cell>
          <cell r="P29">
            <v>10750.864855217515</v>
          </cell>
          <cell r="Q29">
            <v>19444.50398670721</v>
          </cell>
          <cell r="V29">
            <v>602660.7477899835</v>
          </cell>
        </row>
        <row r="30">
          <cell r="E30">
            <v>242927.25779482734</v>
          </cell>
          <cell r="G30">
            <v>92194.32939800473</v>
          </cell>
          <cell r="J30">
            <v>21349.562697455396</v>
          </cell>
          <cell r="P30">
            <v>2716.703792623301</v>
          </cell>
          <cell r="Q30">
            <v>2307.266055528262</v>
          </cell>
          <cell r="V30">
            <v>124359.39585121565</v>
          </cell>
        </row>
        <row r="31">
          <cell r="E31">
            <v>162052.28724830458</v>
          </cell>
          <cell r="G31">
            <v>62080.07809681376</v>
          </cell>
          <cell r="J31">
            <v>15058.029557248736</v>
          </cell>
          <cell r="P31">
            <v>1824.148170945706</v>
          </cell>
          <cell r="Q31">
            <v>1712.4598991588678</v>
          </cell>
          <cell r="V31">
            <v>81377.57152413751</v>
          </cell>
        </row>
        <row r="32">
          <cell r="E32">
            <v>245487.11321518995</v>
          </cell>
          <cell r="G32">
            <v>97462.66721220891</v>
          </cell>
          <cell r="J32">
            <v>22741.70354591938</v>
          </cell>
          <cell r="P32">
            <v>3023.3031714217163</v>
          </cell>
          <cell r="Q32">
            <v>2288.9201723697834</v>
          </cell>
          <cell r="V32">
            <v>119970.51911327016</v>
          </cell>
        </row>
        <row r="33">
          <cell r="E33">
            <v>54640.58094099341</v>
          </cell>
          <cell r="G33">
            <v>19728.79191351133</v>
          </cell>
          <cell r="J33">
            <v>4052.3119320087903</v>
          </cell>
          <cell r="P33">
            <v>900.0733638756742</v>
          </cell>
          <cell r="Q33">
            <v>301.04865686842317</v>
          </cell>
          <cell r="V33">
            <v>29658.35507472919</v>
          </cell>
        </row>
        <row r="34">
          <cell r="E34">
            <v>70450.1574176648</v>
          </cell>
          <cell r="G34">
            <v>23742.442532124573</v>
          </cell>
          <cell r="J34">
            <v>4921.077506066709</v>
          </cell>
          <cell r="P34">
            <v>992.555397161052</v>
          </cell>
          <cell r="Q34">
            <v>-135.33538892520983</v>
          </cell>
          <cell r="V34">
            <v>40929.41737123767</v>
          </cell>
        </row>
        <row r="35">
          <cell r="E35">
            <v>122476.4829876715</v>
          </cell>
          <cell r="G35">
            <v>43215.63790743156</v>
          </cell>
          <cell r="J35">
            <v>8932.361331650045</v>
          </cell>
          <cell r="P35">
            <v>1590.31936466719</v>
          </cell>
          <cell r="Q35">
            <v>885.3778952698967</v>
          </cell>
          <cell r="V35">
            <v>67852.78648865281</v>
          </cell>
        </row>
        <row r="36">
          <cell r="E36">
            <v>138261.82269853394</v>
          </cell>
          <cell r="G36">
            <v>69058.63418684888</v>
          </cell>
          <cell r="J36">
            <v>14237.641854568128</v>
          </cell>
          <cell r="P36">
            <v>5280.941013552671</v>
          </cell>
          <cell r="Q36">
            <v>1115.3100655368203</v>
          </cell>
          <cell r="V36">
            <v>48569.29557802745</v>
          </cell>
        </row>
      </sheetData>
      <sheetData sheetId="34">
        <row r="10">
          <cell r="B10">
            <v>3549.852691470085</v>
          </cell>
        </row>
        <row r="11">
          <cell r="B11">
            <v>988.5450878807833</v>
          </cell>
        </row>
        <row r="12">
          <cell r="B12">
            <v>12670.392960978126</v>
          </cell>
        </row>
        <row r="13">
          <cell r="B13">
            <v>645.6400127334616</v>
          </cell>
        </row>
        <row r="14">
          <cell r="B14">
            <v>9728.825470220194</v>
          </cell>
        </row>
        <row r="15">
          <cell r="B15">
            <v>880.2902411515736</v>
          </cell>
        </row>
        <row r="16">
          <cell r="B16">
            <v>1967.937414067166</v>
          </cell>
        </row>
        <row r="17">
          <cell r="B17">
            <v>7506.044013458138</v>
          </cell>
        </row>
        <row r="18">
          <cell r="B18">
            <v>3219.2825973523595</v>
          </cell>
        </row>
        <row r="19">
          <cell r="B19">
            <v>12897.356140064818</v>
          </cell>
        </row>
        <row r="20">
          <cell r="B20">
            <v>5155.177180144077</v>
          </cell>
        </row>
        <row r="21">
          <cell r="B21">
            <v>4816.36578901707</v>
          </cell>
        </row>
        <row r="22">
          <cell r="B22">
            <v>19381.37161752799</v>
          </cell>
        </row>
        <row r="23">
          <cell r="B23">
            <v>3401.469552134684</v>
          </cell>
        </row>
        <row r="24">
          <cell r="B24">
            <v>3494.315078894608</v>
          </cell>
        </row>
        <row r="25">
          <cell r="B25">
            <v>23276.635833534216</v>
          </cell>
        </row>
        <row r="26">
          <cell r="B26">
            <v>55186.90691344742</v>
          </cell>
        </row>
        <row r="27">
          <cell r="B27">
            <v>20892.275978300917</v>
          </cell>
        </row>
        <row r="28">
          <cell r="B28">
            <v>85263.648840397</v>
          </cell>
        </row>
        <row r="29">
          <cell r="B29">
            <v>272334.4429185037</v>
          </cell>
        </row>
        <row r="30">
          <cell r="B30">
            <v>42692.94382348922</v>
          </cell>
        </row>
        <row r="31">
          <cell r="B31">
            <v>29742.36489382132</v>
          </cell>
        </row>
        <row r="32">
          <cell r="B32">
            <v>42099.905464836454</v>
          </cell>
        </row>
        <row r="33">
          <cell r="B33">
            <v>7372.619944267989</v>
          </cell>
        </row>
        <row r="34">
          <cell r="B34">
            <v>9215.533726338055</v>
          </cell>
        </row>
        <row r="35">
          <cell r="B35">
            <v>16281.342039885474</v>
          </cell>
        </row>
        <row r="36">
          <cell r="B36">
            <v>25839.513776082902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27686.66544988866</v>
          </cell>
          <cell r="G10">
            <v>12446.356705242291</v>
          </cell>
          <cell r="J10">
            <v>2591.832544022054</v>
          </cell>
          <cell r="P10">
            <v>671.106674817501</v>
          </cell>
          <cell r="Q10">
            <v>221.34012460742815</v>
          </cell>
          <cell r="V10">
            <v>11756.029401199385</v>
          </cell>
        </row>
        <row r="11">
          <cell r="E11">
            <v>10483.523305615467</v>
          </cell>
          <cell r="G11">
            <v>4788.585329878792</v>
          </cell>
          <cell r="J11">
            <v>940.3469759980107</v>
          </cell>
          <cell r="P11">
            <v>330.2293543325463</v>
          </cell>
          <cell r="Q11">
            <v>41.639295848480735</v>
          </cell>
          <cell r="V11">
            <v>4382.722349557637</v>
          </cell>
        </row>
        <row r="12">
          <cell r="E12">
            <v>68811.99611888251</v>
          </cell>
          <cell r="G12">
            <v>25399.297011172224</v>
          </cell>
          <cell r="J12">
            <v>5697.408146526484</v>
          </cell>
          <cell r="P12">
            <v>1053.256082284171</v>
          </cell>
          <cell r="Q12">
            <v>851.5186373805243</v>
          </cell>
          <cell r="V12">
            <v>35810.51624151911</v>
          </cell>
        </row>
        <row r="13">
          <cell r="E13">
            <v>8339.327911269338</v>
          </cell>
          <cell r="G13">
            <v>4126.540938118694</v>
          </cell>
          <cell r="J13">
            <v>763.707786436578</v>
          </cell>
          <cell r="P13">
            <v>331.5529709515063</v>
          </cell>
          <cell r="Q13">
            <v>19.31386387570553</v>
          </cell>
          <cell r="V13">
            <v>3098.212351886854</v>
          </cell>
        </row>
        <row r="14">
          <cell r="E14">
            <v>110396.66892708345</v>
          </cell>
          <cell r="G14">
            <v>37907.98229469377</v>
          </cell>
          <cell r="J14">
            <v>7716.870444968951</v>
          </cell>
          <cell r="P14">
            <v>1760.5319019479352</v>
          </cell>
          <cell r="Q14">
            <v>703.6919032691626</v>
          </cell>
          <cell r="V14">
            <v>62307.59238220362</v>
          </cell>
        </row>
        <row r="15">
          <cell r="E15">
            <v>11756.075211599971</v>
          </cell>
          <cell r="G15">
            <v>5690.207127274862</v>
          </cell>
          <cell r="J15">
            <v>1091.587520120186</v>
          </cell>
          <cell r="P15">
            <v>435.65354801089046</v>
          </cell>
          <cell r="Q15">
            <v>68.14186245845258</v>
          </cell>
          <cell r="V15">
            <v>4470.485153735581</v>
          </cell>
        </row>
        <row r="16">
          <cell r="E16">
            <v>21641.035460606807</v>
          </cell>
          <cell r="G16">
            <v>8934.067289535486</v>
          </cell>
          <cell r="J16">
            <v>1731.9940995110753</v>
          </cell>
          <cell r="P16">
            <v>584.2086128411412</v>
          </cell>
          <cell r="Q16">
            <v>69.36295681079429</v>
          </cell>
          <cell r="V16">
            <v>10321.402501908311</v>
          </cell>
        </row>
        <row r="17">
          <cell r="E17">
            <v>60028.885568958154</v>
          </cell>
          <cell r="G17">
            <v>23559.857762627693</v>
          </cell>
          <cell r="J17">
            <v>4615.5005890686125</v>
          </cell>
          <cell r="P17">
            <v>1222.744807440293</v>
          </cell>
          <cell r="Q17">
            <v>228.16887887210322</v>
          </cell>
          <cell r="V17">
            <v>30402.613530949457</v>
          </cell>
        </row>
        <row r="18">
          <cell r="E18">
            <v>27848.172420563616</v>
          </cell>
          <cell r="G18">
            <v>13329.737201851436</v>
          </cell>
          <cell r="J18">
            <v>2557.6395747445167</v>
          </cell>
          <cell r="P18">
            <v>800.4682381117906</v>
          </cell>
          <cell r="Q18">
            <v>124.09052388716859</v>
          </cell>
          <cell r="V18">
            <v>11036.236881968705</v>
          </cell>
        </row>
        <row r="19">
          <cell r="E19">
            <v>94869.89785821561</v>
          </cell>
          <cell r="G19">
            <v>41036.9609942665</v>
          </cell>
          <cell r="J19">
            <v>8601.00481783804</v>
          </cell>
          <cell r="P19">
            <v>1815.4664509634995</v>
          </cell>
          <cell r="Q19">
            <v>768.8987267743669</v>
          </cell>
          <cell r="V19">
            <v>42647.566868373215</v>
          </cell>
        </row>
        <row r="20">
          <cell r="E20">
            <v>45903.80046673639</v>
          </cell>
          <cell r="G20">
            <v>19516.044777016476</v>
          </cell>
          <cell r="J20">
            <v>4047.2077924536</v>
          </cell>
          <cell r="P20">
            <v>1065.858096864631</v>
          </cell>
          <cell r="Q20">
            <v>384.8172130955908</v>
          </cell>
          <cell r="V20">
            <v>20889.872587306098</v>
          </cell>
        </row>
        <row r="21">
          <cell r="E21">
            <v>40987.580091043055</v>
          </cell>
          <cell r="G21">
            <v>19248.17410789625</v>
          </cell>
          <cell r="J21">
            <v>3739.035267705888</v>
          </cell>
          <cell r="P21">
            <v>1194.1567549658655</v>
          </cell>
          <cell r="Q21">
            <v>291.16675911714884</v>
          </cell>
          <cell r="V21">
            <v>16515.047201357902</v>
          </cell>
        </row>
        <row r="22">
          <cell r="E22">
            <v>120895.7068345612</v>
          </cell>
          <cell r="G22">
            <v>53033.537028409475</v>
          </cell>
          <cell r="J22">
            <v>11643.666570155896</v>
          </cell>
          <cell r="P22">
            <v>2254.5426991871363</v>
          </cell>
          <cell r="Q22">
            <v>1111.5879913195784</v>
          </cell>
          <cell r="V22">
            <v>52852.37254548912</v>
          </cell>
        </row>
        <row r="23">
          <cell r="E23">
            <v>33708.08942468255</v>
          </cell>
          <cell r="G23">
            <v>14613.53307026057</v>
          </cell>
          <cell r="J23">
            <v>3030.787095291386</v>
          </cell>
          <cell r="P23">
            <v>782.354446701199</v>
          </cell>
          <cell r="Q23">
            <v>221.26140459910505</v>
          </cell>
          <cell r="V23">
            <v>15060.153407830288</v>
          </cell>
        </row>
        <row r="24">
          <cell r="E24">
            <v>31608.662118632827</v>
          </cell>
          <cell r="G24">
            <v>13374.555721606828</v>
          </cell>
          <cell r="J24">
            <v>2873.2108228569596</v>
          </cell>
          <cell r="P24">
            <v>686.2172551678017</v>
          </cell>
          <cell r="Q24">
            <v>207.21647203838182</v>
          </cell>
          <cell r="V24">
            <v>14467.461846962851</v>
          </cell>
        </row>
        <row r="25">
          <cell r="E25">
            <v>178261.70025505248</v>
          </cell>
          <cell r="G25">
            <v>74328.33284192761</v>
          </cell>
          <cell r="J25">
            <v>16279.502383431627</v>
          </cell>
          <cell r="P25">
            <v>3056.590341145287</v>
          </cell>
          <cell r="Q25">
            <v>1590.5708544843376</v>
          </cell>
          <cell r="V25">
            <v>83006.70383406362</v>
          </cell>
        </row>
        <row r="26">
          <cell r="E26">
            <v>428810.42776608764</v>
          </cell>
          <cell r="G26">
            <v>167646.3631051074</v>
          </cell>
          <cell r="J26">
            <v>37640.077845518004</v>
          </cell>
          <cell r="P26">
            <v>5466.519135488548</v>
          </cell>
          <cell r="Q26">
            <v>4656.63642880948</v>
          </cell>
          <cell r="V26">
            <v>213400.8312511642</v>
          </cell>
        </row>
        <row r="27">
          <cell r="E27">
            <v>97681.96722811363</v>
          </cell>
          <cell r="G27">
            <v>32499.230037470246</v>
          </cell>
          <cell r="J27">
            <v>7570.303056526781</v>
          </cell>
          <cell r="P27">
            <v>1227.7658757131317</v>
          </cell>
          <cell r="Q27">
            <v>1059.1578815425623</v>
          </cell>
          <cell r="V27">
            <v>55325.51037686091</v>
          </cell>
        </row>
        <row r="28">
          <cell r="E28">
            <v>534960.4458493087</v>
          </cell>
          <cell r="G28">
            <v>210561.93045731782</v>
          </cell>
          <cell r="J28">
            <v>50864.00778828167</v>
          </cell>
          <cell r="P28">
            <v>7941.066277552382</v>
          </cell>
          <cell r="Q28">
            <v>6487.208668713054</v>
          </cell>
          <cell r="V28">
            <v>259106.2326574438</v>
          </cell>
        </row>
        <row r="29">
          <cell r="E29">
            <v>1419426.2222842618</v>
          </cell>
          <cell r="G29">
            <v>576587.5203685991</v>
          </cell>
          <cell r="J29">
            <v>142530.38609991356</v>
          </cell>
          <cell r="P29">
            <v>11891.593577165786</v>
          </cell>
          <cell r="Q29">
            <v>21855.66103768817</v>
          </cell>
          <cell r="V29">
            <v>666561.0612008952</v>
          </cell>
        </row>
        <row r="30">
          <cell r="E30">
            <v>287678.6173038147</v>
          </cell>
          <cell r="G30">
            <v>104346.09529062023</v>
          </cell>
          <cell r="J30">
            <v>24408.22314114812</v>
          </cell>
          <cell r="P30">
            <v>3009.2341827796135</v>
          </cell>
          <cell r="Q30">
            <v>2580.729918991593</v>
          </cell>
          <cell r="V30">
            <v>153334.33477027513</v>
          </cell>
        </row>
        <row r="31">
          <cell r="E31">
            <v>180971.62408057146</v>
          </cell>
          <cell r="G31">
            <v>71692.58298445422</v>
          </cell>
          <cell r="J31">
            <v>17028.437763452388</v>
          </cell>
          <cell r="P31">
            <v>2023.100005522022</v>
          </cell>
          <cell r="Q31">
            <v>1841.6052658402564</v>
          </cell>
          <cell r="V31">
            <v>88385.89806130258</v>
          </cell>
        </row>
        <row r="32">
          <cell r="E32">
            <v>286665.1599870041</v>
          </cell>
          <cell r="G32">
            <v>111947.72569855418</v>
          </cell>
          <cell r="J32">
            <v>25907.084427392445</v>
          </cell>
          <cell r="P32">
            <v>3390.3249023344865</v>
          </cell>
          <cell r="Q32">
            <v>2251.4439414422754</v>
          </cell>
          <cell r="V32">
            <v>143168.58101728075</v>
          </cell>
        </row>
        <row r="33">
          <cell r="E33">
            <v>61246.74182670556</v>
          </cell>
          <cell r="G33">
            <v>22585.157058312434</v>
          </cell>
          <cell r="J33">
            <v>4748.926082316071</v>
          </cell>
          <cell r="P33">
            <v>987.5153089852889</v>
          </cell>
          <cell r="Q33">
            <v>338.6567714741862</v>
          </cell>
          <cell r="V33">
            <v>32586.48660561758</v>
          </cell>
        </row>
        <row r="34">
          <cell r="E34">
            <v>78479.78531138331</v>
          </cell>
          <cell r="G34">
            <v>27134.13403181543</v>
          </cell>
          <cell r="J34">
            <v>5782.944762950136</v>
          </cell>
          <cell r="P34">
            <v>1093.2878275154474</v>
          </cell>
          <cell r="Q34">
            <v>-190.22065413316022</v>
          </cell>
          <cell r="V34">
            <v>44659.63934323546</v>
          </cell>
        </row>
        <row r="35">
          <cell r="E35">
            <v>133808.28547345998</v>
          </cell>
          <cell r="G35">
            <v>48953.22710096135</v>
          </cell>
          <cell r="J35">
            <v>10369.15953113621</v>
          </cell>
          <cell r="P35">
            <v>1735.330177562967</v>
          </cell>
          <cell r="Q35">
            <v>1008.6089867946725</v>
          </cell>
          <cell r="V35">
            <v>71741.9596770048</v>
          </cell>
        </row>
        <row r="36">
          <cell r="E36">
            <v>150802.93546594537</v>
          </cell>
          <cell r="G36">
            <v>76922.26366500865</v>
          </cell>
          <cell r="J36">
            <v>16337.14707023473</v>
          </cell>
          <cell r="P36">
            <v>5584.324493647126</v>
          </cell>
          <cell r="Q36">
            <v>1253.7242843985748</v>
          </cell>
          <cell r="V36">
            <v>50705.475952656285</v>
          </cell>
        </row>
      </sheetData>
      <sheetData sheetId="34">
        <row r="10">
          <cell r="B10">
            <v>3434.747082054453</v>
          </cell>
        </row>
        <row r="11">
          <cell r="B11">
            <v>990.4068591969947</v>
          </cell>
        </row>
        <row r="12">
          <cell r="B12">
            <v>14239.23683834677</v>
          </cell>
        </row>
        <row r="13">
          <cell r="B13">
            <v>671.3973665410405</v>
          </cell>
        </row>
        <row r="14">
          <cell r="B14">
            <v>10828.177671709718</v>
          </cell>
        </row>
        <row r="15">
          <cell r="B15">
            <v>1007.4110068952172</v>
          </cell>
        </row>
        <row r="16">
          <cell r="B16">
            <v>2155.6209566483494</v>
          </cell>
        </row>
        <row r="17">
          <cell r="B17">
            <v>7665.958972546888</v>
          </cell>
        </row>
        <row r="18">
          <cell r="B18">
            <v>3435.4205914498975</v>
          </cell>
        </row>
        <row r="19">
          <cell r="B19">
            <v>14166.658506825073</v>
          </cell>
        </row>
        <row r="20">
          <cell r="B20">
            <v>5614.656088634422</v>
          </cell>
        </row>
        <row r="21">
          <cell r="B21">
            <v>5389.719190590612</v>
          </cell>
        </row>
        <row r="22">
          <cell r="B22">
            <v>20254.54496736761</v>
          </cell>
        </row>
        <row r="23">
          <cell r="B23">
            <v>3574.4396976526223</v>
          </cell>
        </row>
        <row r="24">
          <cell r="B24">
            <v>3727.323955655754</v>
          </cell>
        </row>
        <row r="25">
          <cell r="B25">
            <v>26582.573287300223</v>
          </cell>
        </row>
        <row r="26">
          <cell r="B26">
            <v>59194.475251088166</v>
          </cell>
        </row>
        <row r="27">
          <cell r="B27">
            <v>19592.37971276939</v>
          </cell>
        </row>
        <row r="28">
          <cell r="B28">
            <v>93265.62351592594</v>
          </cell>
        </row>
        <row r="29">
          <cell r="B29">
            <v>295812.1942800543</v>
          </cell>
        </row>
        <row r="30">
          <cell r="B30">
            <v>45802.53485419604</v>
          </cell>
        </row>
        <row r="31">
          <cell r="B31">
            <v>33540.61748914242</v>
          </cell>
        </row>
        <row r="32">
          <cell r="B32">
            <v>45627.566088398875</v>
          </cell>
        </row>
        <row r="33">
          <cell r="B33">
            <v>7956.459437157606</v>
          </cell>
        </row>
        <row r="34">
          <cell r="B34">
            <v>10733.133274227324</v>
          </cell>
        </row>
        <row r="35">
          <cell r="B35">
            <v>17491.88963772742</v>
          </cell>
        </row>
        <row r="36">
          <cell r="B36">
            <v>25103.79006620838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  <sheetName val="680 (2)"/>
    </sheetNames>
    <sheetDataSet>
      <sheetData sheetId="0">
        <row r="10">
          <cell r="E10">
            <v>30376.184442432026</v>
          </cell>
          <cell r="G10">
            <v>13671.19854135675</v>
          </cell>
          <cell r="J10">
            <v>2837.2796466604455</v>
          </cell>
          <cell r="P10">
            <v>728.6038065886299</v>
          </cell>
          <cell r="Q10">
            <v>257.75880422900934</v>
          </cell>
          <cell r="V10">
            <v>12881.343643597187</v>
          </cell>
        </row>
        <row r="11">
          <cell r="E11">
            <v>12348.985974746698</v>
          </cell>
          <cell r="G11">
            <v>5324.731499817794</v>
          </cell>
          <cell r="J11">
            <v>1021.4966890725573</v>
          </cell>
          <cell r="P11">
            <v>371.88989337668846</v>
          </cell>
          <cell r="Q11">
            <v>58.30031798361136</v>
          </cell>
          <cell r="V11">
            <v>5572.567574496046</v>
          </cell>
        </row>
        <row r="12">
          <cell r="E12">
            <v>71897.86478249358</v>
          </cell>
          <cell r="G12">
            <v>27871.633880225738</v>
          </cell>
          <cell r="J12">
            <v>5954.902112042786</v>
          </cell>
          <cell r="P12">
            <v>1204.793496169619</v>
          </cell>
          <cell r="Q12">
            <v>933.6530747013887</v>
          </cell>
          <cell r="V12">
            <v>35932.88221935405</v>
          </cell>
        </row>
        <row r="13">
          <cell r="E13">
            <v>8993.027309121504</v>
          </cell>
          <cell r="G13">
            <v>4250.59025031983</v>
          </cell>
          <cell r="J13">
            <v>801.0717676160803</v>
          </cell>
          <cell r="P13">
            <v>351.4125479490212</v>
          </cell>
          <cell r="Q13">
            <v>29.64556010132958</v>
          </cell>
          <cell r="V13">
            <v>3560.3071831352427</v>
          </cell>
        </row>
        <row r="14">
          <cell r="E14">
            <v>113001.63913269057</v>
          </cell>
          <cell r="G14">
            <v>41562.013370605266</v>
          </cell>
          <cell r="J14">
            <v>8386.620054886034</v>
          </cell>
          <cell r="P14">
            <v>1985.0447706355271</v>
          </cell>
          <cell r="Q14">
            <v>821.0276736649982</v>
          </cell>
          <cell r="V14">
            <v>60246.93326289875</v>
          </cell>
        </row>
        <row r="15">
          <cell r="E15">
            <v>12372.437945668851</v>
          </cell>
          <cell r="G15">
            <v>6182.7507860518335</v>
          </cell>
          <cell r="J15">
            <v>1182.8115176457798</v>
          </cell>
          <cell r="P15">
            <v>467.36720624958673</v>
          </cell>
          <cell r="Q15">
            <v>76.03665969880002</v>
          </cell>
          <cell r="V15">
            <v>4463.471776022851</v>
          </cell>
        </row>
        <row r="16">
          <cell r="E16">
            <v>23748.712664095783</v>
          </cell>
          <cell r="G16">
            <v>9616.31443845276</v>
          </cell>
          <cell r="J16">
            <v>1855.532940600457</v>
          </cell>
          <cell r="P16">
            <v>630.2311060873485</v>
          </cell>
          <cell r="Q16">
            <v>81.74174622343659</v>
          </cell>
          <cell r="V16">
            <v>11564.89243273178</v>
          </cell>
        </row>
        <row r="17">
          <cell r="E17">
            <v>68566.33068167261</v>
          </cell>
          <cell r="G17">
            <v>26427.48656287684</v>
          </cell>
          <cell r="J17">
            <v>5130.647116937062</v>
          </cell>
          <cell r="P17">
            <v>1437.0510077108029</v>
          </cell>
          <cell r="Q17">
            <v>324.5858472386013</v>
          </cell>
          <cell r="V17">
            <v>35246.5601469093</v>
          </cell>
        </row>
        <row r="18">
          <cell r="E18">
            <v>33983.74397368826</v>
          </cell>
          <cell r="G18">
            <v>14949.632061469581</v>
          </cell>
          <cell r="J18">
            <v>2864.153901984639</v>
          </cell>
          <cell r="P18">
            <v>904.123069372806</v>
          </cell>
          <cell r="Q18">
            <v>136.28878008036378</v>
          </cell>
          <cell r="V18">
            <v>15129.546160780867</v>
          </cell>
        </row>
        <row r="19">
          <cell r="E19">
            <v>110778.79064517097</v>
          </cell>
          <cell r="G19">
            <v>47726.549073451904</v>
          </cell>
          <cell r="J19">
            <v>9742.730140834328</v>
          </cell>
          <cell r="P19">
            <v>2141.951276399539</v>
          </cell>
          <cell r="Q19">
            <v>915.7285174033672</v>
          </cell>
          <cell r="V19">
            <v>50251.831637081836</v>
          </cell>
        </row>
        <row r="20">
          <cell r="E20">
            <v>48235.00867954084</v>
          </cell>
          <cell r="G20">
            <v>20994.76918643176</v>
          </cell>
          <cell r="J20">
            <v>4367.530139901763</v>
          </cell>
          <cell r="P20">
            <v>1178.2665371720943</v>
          </cell>
          <cell r="Q20">
            <v>433.40374302811983</v>
          </cell>
          <cell r="V20">
            <v>21261.039073007105</v>
          </cell>
        </row>
        <row r="21">
          <cell r="E21">
            <v>46997.294725302985</v>
          </cell>
          <cell r="G21">
            <v>21755.201421303133</v>
          </cell>
          <cell r="J21">
            <v>4198.954883546646</v>
          </cell>
          <cell r="P21">
            <v>1342.2617926769824</v>
          </cell>
          <cell r="Q21">
            <v>372.1670380001952</v>
          </cell>
          <cell r="V21">
            <v>19328.70958977603</v>
          </cell>
        </row>
        <row r="22">
          <cell r="E22">
            <v>133320.67102465604</v>
          </cell>
          <cell r="G22">
            <v>58494.20052682261</v>
          </cell>
          <cell r="J22">
            <v>12360.34976815577</v>
          </cell>
          <cell r="P22">
            <v>2624.641741436117</v>
          </cell>
          <cell r="Q22">
            <v>1309.6596669818332</v>
          </cell>
          <cell r="V22">
            <v>58531.819321259696</v>
          </cell>
        </row>
        <row r="23">
          <cell r="E23">
            <v>37264.08902013847</v>
          </cell>
          <cell r="G23">
            <v>16316.190610076821</v>
          </cell>
          <cell r="J23">
            <v>3349.572149501965</v>
          </cell>
          <cell r="P23">
            <v>851.1439008719772</v>
          </cell>
          <cell r="Q23">
            <v>264.105779213704</v>
          </cell>
          <cell r="V23">
            <v>16483.076580474004</v>
          </cell>
        </row>
        <row r="24">
          <cell r="E24">
            <v>33664.77980370697</v>
          </cell>
          <cell r="G24">
            <v>14722.836732767188</v>
          </cell>
          <cell r="J24">
            <v>3116.42007716835</v>
          </cell>
          <cell r="P24">
            <v>773.4187692449838</v>
          </cell>
          <cell r="Q24">
            <v>240.16313866319234</v>
          </cell>
          <cell r="V24">
            <v>14811.941085863258</v>
          </cell>
        </row>
        <row r="25">
          <cell r="E25">
            <v>196202.84264500174</v>
          </cell>
          <cell r="G25">
            <v>82471.64071699255</v>
          </cell>
          <cell r="J25">
            <v>17372.62954130147</v>
          </cell>
          <cell r="P25">
            <v>3433.981252772122</v>
          </cell>
          <cell r="Q25">
            <v>1789.2030221755836</v>
          </cell>
          <cell r="V25">
            <v>91135.38811176001</v>
          </cell>
        </row>
        <row r="26">
          <cell r="E26">
            <v>454153.43249718373</v>
          </cell>
          <cell r="G26">
            <v>179127.9936510283</v>
          </cell>
          <cell r="J26">
            <v>39297.27014622448</v>
          </cell>
          <cell r="P26">
            <v>6135.584825398304</v>
          </cell>
          <cell r="Q26">
            <v>5071.7402534496205</v>
          </cell>
          <cell r="V26">
            <v>224520.84362108304</v>
          </cell>
        </row>
        <row r="27">
          <cell r="E27">
            <v>109804.16900522241</v>
          </cell>
          <cell r="G27">
            <v>35682.82671459663</v>
          </cell>
          <cell r="J27">
            <v>8061.861919593825</v>
          </cell>
          <cell r="P27">
            <v>1315.7293659817935</v>
          </cell>
          <cell r="Q27">
            <v>1231.0516432432737</v>
          </cell>
          <cell r="V27">
            <v>63512.699361806895</v>
          </cell>
        </row>
        <row r="28">
          <cell r="E28">
            <v>579338.8273526467</v>
          </cell>
          <cell r="G28">
            <v>230755.66268569353</v>
          </cell>
          <cell r="J28">
            <v>53537.90326671199</v>
          </cell>
          <cell r="P28">
            <v>8781.821235307954</v>
          </cell>
          <cell r="Q28">
            <v>7030.696157740237</v>
          </cell>
          <cell r="V28">
            <v>279232.744007193</v>
          </cell>
        </row>
        <row r="29">
          <cell r="E29">
            <v>1552872.896870877</v>
          </cell>
          <cell r="G29">
            <v>628801.2940397881</v>
          </cell>
          <cell r="J29">
            <v>147569.6649338394</v>
          </cell>
          <cell r="P29">
            <v>12880.690131812518</v>
          </cell>
          <cell r="Q29">
            <v>23602.419040345027</v>
          </cell>
          <cell r="V29">
            <v>740018.8287250919</v>
          </cell>
        </row>
        <row r="30">
          <cell r="E30">
            <v>301106.7042293448</v>
          </cell>
          <cell r="G30">
            <v>116834.40425157904</v>
          </cell>
          <cell r="J30">
            <v>26257.21960211484</v>
          </cell>
          <cell r="P30">
            <v>3465.222889570284</v>
          </cell>
          <cell r="Q30">
            <v>2971.3488615444458</v>
          </cell>
          <cell r="V30">
            <v>151578.50862453616</v>
          </cell>
        </row>
        <row r="31">
          <cell r="E31">
            <v>204832.30134384616</v>
          </cell>
          <cell r="G31">
            <v>80010.53883025212</v>
          </cell>
          <cell r="J31">
            <v>18452.677047232275</v>
          </cell>
          <cell r="P31">
            <v>2258.7348144362413</v>
          </cell>
          <cell r="Q31">
            <v>2227.943765292377</v>
          </cell>
          <cell r="V31">
            <v>101882.40688663314</v>
          </cell>
        </row>
        <row r="32">
          <cell r="E32">
            <v>309927.1376002987</v>
          </cell>
          <cell r="G32">
            <v>122844.38736373777</v>
          </cell>
          <cell r="J32">
            <v>27170.012970303345</v>
          </cell>
          <cell r="P32">
            <v>3867.5932945602003</v>
          </cell>
          <cell r="Q32">
            <v>2676.8557215138662</v>
          </cell>
          <cell r="V32">
            <v>153368.2882501835</v>
          </cell>
        </row>
        <row r="33">
          <cell r="E33">
            <v>70372.61805868206</v>
          </cell>
          <cell r="G33">
            <v>24824.435333008627</v>
          </cell>
          <cell r="J33">
            <v>5056.223188867479</v>
          </cell>
          <cell r="P33">
            <v>1077.497831887675</v>
          </cell>
          <cell r="Q33">
            <v>484.30248344193484</v>
          </cell>
          <cell r="V33">
            <v>38930.15922147634</v>
          </cell>
        </row>
        <row r="34">
          <cell r="E34">
            <v>90811.4019159106</v>
          </cell>
          <cell r="G34">
            <v>30830.420673107812</v>
          </cell>
          <cell r="J34">
            <v>6427.186775807693</v>
          </cell>
          <cell r="P34">
            <v>1251.3847692912564</v>
          </cell>
          <cell r="Q34">
            <v>71.69083063987546</v>
          </cell>
          <cell r="V34">
            <v>52230.71886706396</v>
          </cell>
        </row>
        <row r="35">
          <cell r="E35">
            <v>146560.34165622646</v>
          </cell>
          <cell r="G35">
            <v>53523.70255226838</v>
          </cell>
          <cell r="J35">
            <v>11193.991548283926</v>
          </cell>
          <cell r="P35">
            <v>1957.4687135997024</v>
          </cell>
          <cell r="Q35">
            <v>1322.0071638300606</v>
          </cell>
          <cell r="V35">
            <v>78563.17167824438</v>
          </cell>
        </row>
        <row r="36">
          <cell r="E36">
            <v>171201.76601964605</v>
          </cell>
          <cell r="G36">
            <v>84835.59424591748</v>
          </cell>
          <cell r="J36">
            <v>17683.28615316462</v>
          </cell>
          <cell r="P36">
            <v>6292.089953440228</v>
          </cell>
          <cell r="Q36">
            <v>1390.474709571743</v>
          </cell>
          <cell r="V36">
            <v>61000.32095755197</v>
          </cell>
        </row>
      </sheetData>
      <sheetData sheetId="34">
        <row r="10">
          <cell r="B10">
            <v>3654.7975305662762</v>
          </cell>
        </row>
        <row r="11">
          <cell r="B11">
            <v>1109.711655023418</v>
          </cell>
        </row>
        <row r="12">
          <cell r="B12">
            <v>14770.77898759221</v>
          </cell>
        </row>
        <row r="13">
          <cell r="B13">
            <v>751.0949993477116</v>
          </cell>
        </row>
        <row r="14">
          <cell r="B14">
            <v>11583.305891503602</v>
          </cell>
        </row>
        <row r="15">
          <cell r="B15">
            <v>1027.8456454230725</v>
          </cell>
        </row>
        <row r="16">
          <cell r="B16">
            <v>2440.6099799890394</v>
          </cell>
        </row>
        <row r="17">
          <cell r="B17">
            <v>8275.696964088105</v>
          </cell>
        </row>
        <row r="18">
          <cell r="B18">
            <v>3739.7526643383057</v>
          </cell>
        </row>
        <row r="19">
          <cell r="B19">
            <v>15275.680974430466</v>
          </cell>
        </row>
        <row r="20">
          <cell r="B20">
            <v>5787.575235501832</v>
          </cell>
        </row>
        <row r="21">
          <cell r="B21">
            <v>5939.188343704483</v>
          </cell>
        </row>
        <row r="22">
          <cell r="B22">
            <v>21821.97690768488</v>
          </cell>
        </row>
        <row r="23">
          <cell r="B23">
            <v>3710.9049945145953</v>
          </cell>
        </row>
        <row r="24">
          <cell r="B24">
            <v>3807.6516983330894</v>
          </cell>
        </row>
        <row r="25">
          <cell r="B25">
            <v>27727.123522999802</v>
          </cell>
        </row>
        <row r="26">
          <cell r="B26">
            <v>62480.55160366441</v>
          </cell>
        </row>
        <row r="27">
          <cell r="B27">
            <v>18979.612141683512</v>
          </cell>
        </row>
        <row r="28">
          <cell r="B28">
            <v>91738.01695674338</v>
          </cell>
        </row>
        <row r="29">
          <cell r="B29">
            <v>305323.1586316557</v>
          </cell>
        </row>
        <row r="30">
          <cell r="B30">
            <v>46977.48661230973</v>
          </cell>
        </row>
        <row r="31">
          <cell r="B31">
            <v>37721.06951731519</v>
          </cell>
        </row>
        <row r="32">
          <cell r="B32">
            <v>47889.286226204604</v>
          </cell>
        </row>
        <row r="33">
          <cell r="B33">
            <v>8577.514644043315</v>
          </cell>
        </row>
        <row r="34">
          <cell r="B34">
            <v>10423.118354198086</v>
          </cell>
        </row>
        <row r="35">
          <cell r="B35">
            <v>18454.97680948457</v>
          </cell>
        </row>
        <row r="36">
          <cell r="B36">
            <v>26230.29250765663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32574.075514326192</v>
          </cell>
          <cell r="G10">
            <v>14173.961890498698</v>
          </cell>
          <cell r="J10">
            <v>2839.005977725079</v>
          </cell>
          <cell r="P10">
            <v>736.3400998382946</v>
          </cell>
          <cell r="Q10">
            <v>268.34649711821896</v>
          </cell>
          <cell r="V10">
            <v>14556.421049145902</v>
          </cell>
        </row>
        <row r="11">
          <cell r="E11">
            <v>12443.127070159095</v>
          </cell>
          <cell r="G11">
            <v>5513.440482103636</v>
          </cell>
          <cell r="J11">
            <v>1072.825881992766</v>
          </cell>
          <cell r="P11">
            <v>368.89323328039944</v>
          </cell>
          <cell r="Q11">
            <v>56.5256205666848</v>
          </cell>
          <cell r="V11">
            <v>5431.441852215608</v>
          </cell>
        </row>
        <row r="12">
          <cell r="E12">
            <v>72694.78609578889</v>
          </cell>
          <cell r="G12">
            <v>28581.572671384452</v>
          </cell>
          <cell r="J12">
            <v>6007.53164236977</v>
          </cell>
          <cell r="P12">
            <v>1183.3916558023639</v>
          </cell>
          <cell r="Q12">
            <v>915.6972014515496</v>
          </cell>
          <cell r="V12">
            <v>36006.59292478076</v>
          </cell>
        </row>
        <row r="13">
          <cell r="E13">
            <v>9441.33859137068</v>
          </cell>
          <cell r="G13">
            <v>4776.0791492982125</v>
          </cell>
          <cell r="J13">
            <v>901.7299461813689</v>
          </cell>
          <cell r="P13">
            <v>370.9602028224727</v>
          </cell>
          <cell r="Q13">
            <v>24.032964260245656</v>
          </cell>
          <cell r="V13">
            <v>3368.536328808381</v>
          </cell>
        </row>
        <row r="14">
          <cell r="E14">
            <v>118312.4988686736</v>
          </cell>
          <cell r="G14">
            <v>44966.43639038674</v>
          </cell>
          <cell r="J14">
            <v>9101.850931918922</v>
          </cell>
          <cell r="P14">
            <v>2096.5459062063505</v>
          </cell>
          <cell r="Q14">
            <v>770.4864274048474</v>
          </cell>
          <cell r="V14">
            <v>61377.17921275674</v>
          </cell>
        </row>
        <row r="15">
          <cell r="E15">
            <v>12890.800652266691</v>
          </cell>
          <cell r="G15">
            <v>6235.129465226525</v>
          </cell>
          <cell r="J15">
            <v>1224.2551667296227</v>
          </cell>
          <cell r="P15">
            <v>457.6194525603865</v>
          </cell>
          <cell r="Q15">
            <v>78.45230801189427</v>
          </cell>
          <cell r="V15">
            <v>4895.344259738262</v>
          </cell>
        </row>
        <row r="16">
          <cell r="E16">
            <v>26295.52100546475</v>
          </cell>
          <cell r="G16">
            <v>10783.016373620507</v>
          </cell>
          <cell r="J16">
            <v>2047.428766915907</v>
          </cell>
          <cell r="P16">
            <v>648.8657556509615</v>
          </cell>
          <cell r="Q16">
            <v>97.4990018693411</v>
          </cell>
          <cell r="V16">
            <v>12718.711107408035</v>
          </cell>
        </row>
        <row r="17">
          <cell r="E17">
            <v>69855.53039511168</v>
          </cell>
          <cell r="G17">
            <v>27458.20123836753</v>
          </cell>
          <cell r="J17">
            <v>5422.7666415181</v>
          </cell>
          <cell r="P17">
            <v>1486.596098751146</v>
          </cell>
          <cell r="Q17">
            <v>349.47545389559224</v>
          </cell>
          <cell r="V17">
            <v>35138.49096257932</v>
          </cell>
        </row>
        <row r="18">
          <cell r="E18">
            <v>35068.89110070257</v>
          </cell>
          <cell r="G18">
            <v>16450.48528640607</v>
          </cell>
          <cell r="J18">
            <v>3209.049106937714</v>
          </cell>
          <cell r="P18">
            <v>946.6271676982295</v>
          </cell>
          <cell r="Q18">
            <v>136.42873221950134</v>
          </cell>
          <cell r="V18">
            <v>14326.300807441054</v>
          </cell>
        </row>
        <row r="19">
          <cell r="E19">
            <v>114643.46998445463</v>
          </cell>
          <cell r="G19">
            <v>51752.13174502161</v>
          </cell>
          <cell r="J19">
            <v>10676.14001149177</v>
          </cell>
          <cell r="P19">
            <v>2204.843940101224</v>
          </cell>
          <cell r="Q19">
            <v>1012.5717463684264</v>
          </cell>
          <cell r="V19">
            <v>48997.7825414716</v>
          </cell>
        </row>
        <row r="20">
          <cell r="E20">
            <v>51183.888030221315</v>
          </cell>
          <cell r="G20">
            <v>22388.530662342608</v>
          </cell>
          <cell r="J20">
            <v>4667.8282210314965</v>
          </cell>
          <cell r="P20">
            <v>1208.8928440346751</v>
          </cell>
          <cell r="Q20">
            <v>450.55628188424754</v>
          </cell>
          <cell r="V20">
            <v>22468.080020928286</v>
          </cell>
        </row>
        <row r="21">
          <cell r="E21">
            <v>50105.439800307715</v>
          </cell>
          <cell r="G21">
            <v>23332.865057122814</v>
          </cell>
          <cell r="J21">
            <v>4491.70909613576</v>
          </cell>
          <cell r="P21">
            <v>1355.661279590432</v>
          </cell>
          <cell r="Q21">
            <v>404.3978426411454</v>
          </cell>
          <cell r="V21">
            <v>20520.806524817563</v>
          </cell>
        </row>
        <row r="22">
          <cell r="E22">
            <v>134499.61519049827</v>
          </cell>
          <cell r="G22">
            <v>60489.76291021079</v>
          </cell>
          <cell r="J22">
            <v>12745.82791023983</v>
          </cell>
          <cell r="P22">
            <v>2600.6646179160284</v>
          </cell>
          <cell r="Q22">
            <v>1398.021824005118</v>
          </cell>
          <cell r="V22">
            <v>57265.33792812649</v>
          </cell>
        </row>
        <row r="23">
          <cell r="E23">
            <v>42260.65641083989</v>
          </cell>
          <cell r="G23">
            <v>16803.602497242326</v>
          </cell>
          <cell r="J23">
            <v>3442.5859840312614</v>
          </cell>
          <cell r="P23">
            <v>864.5884381699246</v>
          </cell>
          <cell r="Q23">
            <v>287.2618689863091</v>
          </cell>
          <cell r="V23">
            <v>20862.617622410067</v>
          </cell>
        </row>
        <row r="24">
          <cell r="E24">
            <v>34508.57254907112</v>
          </cell>
          <cell r="G24">
            <v>15461.459768011122</v>
          </cell>
          <cell r="J24">
            <v>3352.911681371965</v>
          </cell>
          <cell r="P24">
            <v>778.6170684125997</v>
          </cell>
          <cell r="Q24">
            <v>261.98400217013557</v>
          </cell>
          <cell r="V24">
            <v>14653.600029105295</v>
          </cell>
        </row>
        <row r="25">
          <cell r="E25">
            <v>215986.13656547124</v>
          </cell>
          <cell r="G25">
            <v>89870.07779041241</v>
          </cell>
          <cell r="J25">
            <v>18905.868282633342</v>
          </cell>
          <cell r="P25">
            <v>3601.458951068993</v>
          </cell>
          <cell r="Q25">
            <v>1780.7084560342971</v>
          </cell>
          <cell r="V25">
            <v>101828.0230853222</v>
          </cell>
        </row>
        <row r="26">
          <cell r="E26">
            <v>457443.01323303574</v>
          </cell>
          <cell r="G26">
            <v>188406.18187287878</v>
          </cell>
          <cell r="J26">
            <v>41095.417098542566</v>
          </cell>
          <cell r="P26">
            <v>6413.178030448325</v>
          </cell>
          <cell r="Q26">
            <v>5203.686520297099</v>
          </cell>
          <cell r="V26">
            <v>216324.54971086897</v>
          </cell>
        </row>
        <row r="27">
          <cell r="E27">
            <v>100489.68772488087</v>
          </cell>
          <cell r="G27">
            <v>35998.98410914469</v>
          </cell>
          <cell r="J27">
            <v>8086.381167552324</v>
          </cell>
          <cell r="P27">
            <v>1290.50845032708</v>
          </cell>
          <cell r="Q27">
            <v>1230.3452488165487</v>
          </cell>
          <cell r="V27">
            <v>53883.468749040236</v>
          </cell>
        </row>
        <row r="28">
          <cell r="E28">
            <v>556399.2225614979</v>
          </cell>
          <cell r="G28">
            <v>241742.90905186</v>
          </cell>
          <cell r="J28">
            <v>56084.60680886704</v>
          </cell>
          <cell r="P28">
            <v>8984.58682317083</v>
          </cell>
          <cell r="Q28">
            <v>7359.181479797858</v>
          </cell>
          <cell r="V28">
            <v>242227.9383978022</v>
          </cell>
        </row>
        <row r="29">
          <cell r="E29">
            <v>1626004.2074988654</v>
          </cell>
          <cell r="G29">
            <v>668172.8187742216</v>
          </cell>
          <cell r="J29">
            <v>157083.10388491797</v>
          </cell>
          <cell r="P29">
            <v>13334.554811436139</v>
          </cell>
          <cell r="Q29">
            <v>25246.69514294903</v>
          </cell>
          <cell r="V29">
            <v>762167.0348853407</v>
          </cell>
        </row>
        <row r="30">
          <cell r="E30">
            <v>326630.54966789973</v>
          </cell>
          <cell r="G30">
            <v>125965.74544497124</v>
          </cell>
          <cell r="J30">
            <v>28323.263067942942</v>
          </cell>
          <cell r="P30">
            <v>3561.318212127083</v>
          </cell>
          <cell r="Q30">
            <v>3147.279160362087</v>
          </cell>
          <cell r="V30">
            <v>165632.94378249638</v>
          </cell>
        </row>
        <row r="31">
          <cell r="E31">
            <v>209670.42140608333</v>
          </cell>
          <cell r="G31">
            <v>85883.72771658155</v>
          </cell>
          <cell r="J31">
            <v>19707.92631034955</v>
          </cell>
          <cell r="P31">
            <v>2319.508384169105</v>
          </cell>
          <cell r="Q31">
            <v>2355.193839445914</v>
          </cell>
          <cell r="V31">
            <v>99404.06515553722</v>
          </cell>
        </row>
        <row r="32">
          <cell r="E32">
            <v>333417.6953202116</v>
          </cell>
          <cell r="G32">
            <v>128958.00041803924</v>
          </cell>
          <cell r="J32">
            <v>28490.622855121463</v>
          </cell>
          <cell r="P32">
            <v>3961.8250595414393</v>
          </cell>
          <cell r="Q32">
            <v>2627.4353725718406</v>
          </cell>
          <cell r="V32">
            <v>169379.8116149376</v>
          </cell>
        </row>
        <row r="33">
          <cell r="E33">
            <v>74316.57703181388</v>
          </cell>
          <cell r="G33">
            <v>26911.640177559035</v>
          </cell>
          <cell r="J33">
            <v>5484.471202880996</v>
          </cell>
          <cell r="P33">
            <v>1107.3416464114039</v>
          </cell>
          <cell r="Q33">
            <v>423.49963293114104</v>
          </cell>
          <cell r="V33">
            <v>40389.62437203131</v>
          </cell>
        </row>
        <row r="34">
          <cell r="E34">
            <v>97597.77448333423</v>
          </cell>
          <cell r="G34">
            <v>33567.65309792075</v>
          </cell>
          <cell r="J34">
            <v>6998.575430429251</v>
          </cell>
          <cell r="P34">
            <v>1338.1035996114904</v>
          </cell>
          <cell r="Q34">
            <v>-84.27761334746447</v>
          </cell>
          <cell r="V34">
            <v>55777.7199687202</v>
          </cell>
        </row>
        <row r="35">
          <cell r="E35">
            <v>154573.45192931776</v>
          </cell>
          <cell r="G35">
            <v>57817.527842785574</v>
          </cell>
          <cell r="J35">
            <v>12042.423021891014</v>
          </cell>
          <cell r="P35">
            <v>1994.7133285665811</v>
          </cell>
          <cell r="Q35">
            <v>1402.7832871103597</v>
          </cell>
          <cell r="V35">
            <v>81316.00444896423</v>
          </cell>
        </row>
        <row r="36">
          <cell r="E36">
            <v>186294.051318342</v>
          </cell>
          <cell r="G36">
            <v>94386.05811638117</v>
          </cell>
          <cell r="J36">
            <v>19678.893902280135</v>
          </cell>
          <cell r="P36">
            <v>6770.794942286035</v>
          </cell>
          <cell r="Q36">
            <v>1544.7317001780318</v>
          </cell>
          <cell r="V36">
            <v>63913.57265721663</v>
          </cell>
        </row>
      </sheetData>
      <sheetData sheetId="34">
        <row r="10">
          <cell r="B10">
            <v>3989.2571855820297</v>
          </cell>
        </row>
        <row r="11">
          <cell r="B11">
            <v>1179.6747287293902</v>
          </cell>
        </row>
        <row r="12">
          <cell r="B12">
            <v>13873.398138474708</v>
          </cell>
        </row>
        <row r="13">
          <cell r="B13">
            <v>801.5665441399001</v>
          </cell>
        </row>
        <row r="14">
          <cell r="B14">
            <v>12587.00624676923</v>
          </cell>
        </row>
        <row r="15">
          <cell r="B15">
            <v>970.49262161804</v>
          </cell>
        </row>
        <row r="16">
          <cell r="B16">
            <v>2634.76979197834</v>
          </cell>
        </row>
        <row r="17">
          <cell r="B17">
            <v>8620.463446799658</v>
          </cell>
        </row>
        <row r="18">
          <cell r="B18">
            <v>4080.79464497206</v>
          </cell>
        </row>
        <row r="19">
          <cell r="B19">
            <v>15986.378540883743</v>
          </cell>
        </row>
        <row r="20">
          <cell r="B20">
            <v>6066.978801744239</v>
          </cell>
        </row>
        <row r="21">
          <cell r="B21">
            <v>6036.45046067417</v>
          </cell>
        </row>
        <row r="22">
          <cell r="B22">
            <v>22464.05235387844</v>
          </cell>
        </row>
        <row r="23">
          <cell r="B23">
            <v>4106.55419084503</v>
          </cell>
        </row>
        <row r="24">
          <cell r="B24">
            <v>4047.95791229635</v>
          </cell>
        </row>
        <row r="25">
          <cell r="B25">
            <v>29057.55308809371</v>
          </cell>
        </row>
        <row r="26">
          <cell r="B26">
            <v>61888.19991559905</v>
          </cell>
        </row>
        <row r="27">
          <cell r="B27">
            <v>19876.292193065485</v>
          </cell>
        </row>
        <row r="28">
          <cell r="B28">
            <v>102739.72927366623</v>
          </cell>
        </row>
        <row r="29">
          <cell r="B29">
            <v>313897.6996285895</v>
          </cell>
        </row>
        <row r="30">
          <cell r="B30">
            <v>50332.27196797291</v>
          </cell>
        </row>
        <row r="31">
          <cell r="B31">
            <v>39409.220872885846</v>
          </cell>
        </row>
        <row r="32">
          <cell r="B32">
            <v>48574.90579769206</v>
          </cell>
        </row>
        <row r="33">
          <cell r="B33">
            <v>8765.977678517282</v>
          </cell>
        </row>
        <row r="34">
          <cell r="B34">
            <v>9820.544146693122</v>
          </cell>
        </row>
        <row r="35">
          <cell r="B35">
            <v>19058.998307775553</v>
          </cell>
        </row>
        <row r="36">
          <cell r="B36">
            <v>29318.8115200624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35384.835519677516</v>
          </cell>
          <cell r="G10">
            <v>14839.92128334791</v>
          </cell>
          <cell r="J10">
            <v>2899.737210202947</v>
          </cell>
          <cell r="P10">
            <v>820.0579409691126</v>
          </cell>
          <cell r="Q10">
            <v>279.7290367709455</v>
          </cell>
          <cell r="V10">
            <v>16545.3900483866</v>
          </cell>
        </row>
        <row r="11">
          <cell r="E11">
            <v>12500.000804287396</v>
          </cell>
          <cell r="G11">
            <v>5865.5459450847775</v>
          </cell>
          <cell r="J11">
            <v>1108.5419569135024</v>
          </cell>
          <cell r="P11">
            <v>404.4504212833464</v>
          </cell>
          <cell r="Q11">
            <v>55.00607750122445</v>
          </cell>
          <cell r="V11">
            <v>5066.456403504545</v>
          </cell>
        </row>
        <row r="12">
          <cell r="E12">
            <v>75908.48911926307</v>
          </cell>
          <cell r="G12">
            <v>28694.803775313907</v>
          </cell>
          <cell r="J12">
            <v>5965.231874244317</v>
          </cell>
          <cell r="P12">
            <v>1260.2602659156266</v>
          </cell>
          <cell r="Q12">
            <v>911.3836432080373</v>
          </cell>
          <cell r="V12">
            <v>39076.80956058119</v>
          </cell>
        </row>
        <row r="13">
          <cell r="E13">
            <v>10177.503604112368</v>
          </cell>
          <cell r="G13">
            <v>5287.601452792114</v>
          </cell>
          <cell r="J13">
            <v>978.3963630938197</v>
          </cell>
          <cell r="P13">
            <v>414.5059375779987</v>
          </cell>
          <cell r="Q13">
            <v>26.45234466970895</v>
          </cell>
          <cell r="V13">
            <v>3470.5475059787263</v>
          </cell>
        </row>
        <row r="14">
          <cell r="E14">
            <v>124828.32928884384</v>
          </cell>
          <cell r="G14">
            <v>46120.108936975805</v>
          </cell>
          <cell r="J14">
            <v>9092.683626430062</v>
          </cell>
          <cell r="P14">
            <v>2335.0018969724047</v>
          </cell>
          <cell r="Q14">
            <v>801.7507316612837</v>
          </cell>
          <cell r="V14">
            <v>66478.78409680429</v>
          </cell>
        </row>
        <row r="15">
          <cell r="E15">
            <v>13468.623797264603</v>
          </cell>
          <cell r="G15">
            <v>6547.615684898475</v>
          </cell>
          <cell r="J15">
            <v>1243.619588458585</v>
          </cell>
          <cell r="P15">
            <v>515.6712225212299</v>
          </cell>
          <cell r="Q15">
            <v>80.55622930870975</v>
          </cell>
          <cell r="V15">
            <v>5081.161072077604</v>
          </cell>
        </row>
        <row r="16">
          <cell r="E16">
            <v>28531.462482066396</v>
          </cell>
          <cell r="G16">
            <v>11740.557387302779</v>
          </cell>
          <cell r="J16">
            <v>2198.606455141973</v>
          </cell>
          <cell r="P16">
            <v>748.8643411581675</v>
          </cell>
          <cell r="Q16">
            <v>110.53065656353715</v>
          </cell>
          <cell r="V16">
            <v>13732.903641899942</v>
          </cell>
        </row>
        <row r="17">
          <cell r="E17">
            <v>75908.36677997373</v>
          </cell>
          <cell r="G17">
            <v>29978.694402877103</v>
          </cell>
          <cell r="J17">
            <v>5860.740224551781</v>
          </cell>
          <cell r="P17">
            <v>1704.1822212088468</v>
          </cell>
          <cell r="Q17">
            <v>478.0024129546529</v>
          </cell>
          <cell r="V17">
            <v>37886.74751838135</v>
          </cell>
        </row>
        <row r="18">
          <cell r="E18">
            <v>36989.06913889008</v>
          </cell>
          <cell r="G18">
            <v>17293.373352422994</v>
          </cell>
          <cell r="J18">
            <v>3363.9707455030266</v>
          </cell>
          <cell r="P18">
            <v>1046.76273079336</v>
          </cell>
          <cell r="Q18">
            <v>207.62192170629092</v>
          </cell>
          <cell r="V18">
            <v>15077.340388464409</v>
          </cell>
        </row>
        <row r="19">
          <cell r="E19">
            <v>121800.20329360563</v>
          </cell>
          <cell r="G19">
            <v>55692.15198074543</v>
          </cell>
          <cell r="J19">
            <v>11433.341362794221</v>
          </cell>
          <cell r="P19">
            <v>2356.064714317289</v>
          </cell>
          <cell r="Q19">
            <v>1121.6436790115804</v>
          </cell>
          <cell r="V19">
            <v>51197.001556737116</v>
          </cell>
        </row>
        <row r="20">
          <cell r="E20">
            <v>53133.02804173835</v>
          </cell>
          <cell r="G20">
            <v>23561.024226295165</v>
          </cell>
          <cell r="J20">
            <v>4897.910094963272</v>
          </cell>
          <cell r="P20">
            <v>1309.8801829722909</v>
          </cell>
          <cell r="Q20">
            <v>471.57539256840624</v>
          </cell>
          <cell r="V20">
            <v>22892.638144939214</v>
          </cell>
        </row>
        <row r="21">
          <cell r="E21">
            <v>52838.190142912325</v>
          </cell>
          <cell r="G21">
            <v>24374.667936443344</v>
          </cell>
          <cell r="J21">
            <v>4701.882031855173</v>
          </cell>
          <cell r="P21">
            <v>1454.9945895697113</v>
          </cell>
          <cell r="Q21">
            <v>426.7063726078578</v>
          </cell>
          <cell r="V21">
            <v>21879.939212436235</v>
          </cell>
        </row>
        <row r="22">
          <cell r="E22">
            <v>144025.38049972028</v>
          </cell>
          <cell r="G22">
            <v>62656.251388378005</v>
          </cell>
          <cell r="J22">
            <v>13141.455253650562</v>
          </cell>
          <cell r="P22">
            <v>2872.3751990842043</v>
          </cell>
          <cell r="Q22">
            <v>1451.467141421364</v>
          </cell>
          <cell r="V22">
            <v>63903.83151718615</v>
          </cell>
        </row>
        <row r="23">
          <cell r="E23">
            <v>44754.6579578918</v>
          </cell>
          <cell r="G23">
            <v>18356.49516010027</v>
          </cell>
          <cell r="J23">
            <v>3712.6845370355177</v>
          </cell>
          <cell r="P23">
            <v>986.5057444370764</v>
          </cell>
          <cell r="Q23">
            <v>262.2561836044242</v>
          </cell>
          <cell r="V23">
            <v>21436.716332714517</v>
          </cell>
        </row>
        <row r="24">
          <cell r="E24">
            <v>34751.9009618399</v>
          </cell>
          <cell r="G24">
            <v>15191.473862342313</v>
          </cell>
          <cell r="J24">
            <v>3245.3022631965196</v>
          </cell>
          <cell r="P24">
            <v>817.703112754527</v>
          </cell>
          <cell r="Q24">
            <v>274.34135579450833</v>
          </cell>
          <cell r="V24">
            <v>15223.080367752033</v>
          </cell>
        </row>
        <row r="25">
          <cell r="E25">
            <v>228329.3417976926</v>
          </cell>
          <cell r="G25">
            <v>91731.47882084522</v>
          </cell>
          <cell r="J25">
            <v>19306.874297549013</v>
          </cell>
          <cell r="P25">
            <v>3859.3017384299287</v>
          </cell>
          <cell r="Q25">
            <v>1960.3500200605365</v>
          </cell>
          <cell r="V25">
            <v>111471.33692080791</v>
          </cell>
        </row>
        <row r="26">
          <cell r="E26">
            <v>478472.7421388556</v>
          </cell>
          <cell r="G26">
            <v>196254.10554666247</v>
          </cell>
          <cell r="J26">
            <v>42828.822833697894</v>
          </cell>
          <cell r="P26">
            <v>6971.943917104305</v>
          </cell>
          <cell r="Q26">
            <v>5195.583081064676</v>
          </cell>
          <cell r="V26">
            <v>227222.28676032624</v>
          </cell>
        </row>
        <row r="27">
          <cell r="E27">
            <v>92228.23618031888</v>
          </cell>
          <cell r="G27">
            <v>37410.71377719203</v>
          </cell>
          <cell r="J27">
            <v>8368.610452205718</v>
          </cell>
          <cell r="P27">
            <v>1356.8576673180683</v>
          </cell>
          <cell r="Q27">
            <v>1205.8210394068105</v>
          </cell>
          <cell r="V27">
            <v>43886.23324419626</v>
          </cell>
        </row>
        <row r="28">
          <cell r="E28">
            <v>542132.6208717115</v>
          </cell>
          <cell r="G28">
            <v>250941.84072613547</v>
          </cell>
          <cell r="J28">
            <v>57488.86672603607</v>
          </cell>
          <cell r="P28">
            <v>9829.558920934045</v>
          </cell>
          <cell r="Q28">
            <v>7381.871421693411</v>
          </cell>
          <cell r="V28">
            <v>216490.48307691253</v>
          </cell>
        </row>
        <row r="29">
          <cell r="E29">
            <v>1725307.449732385</v>
          </cell>
          <cell r="G29">
            <v>694016.5501957012</v>
          </cell>
          <cell r="J29">
            <v>164019.54947726362</v>
          </cell>
          <cell r="P29">
            <v>13816.2370560766</v>
          </cell>
          <cell r="Q29">
            <v>26500.420505258156</v>
          </cell>
          <cell r="V29">
            <v>826954.6924980856</v>
          </cell>
        </row>
        <row r="30">
          <cell r="E30">
            <v>351329.55666217534</v>
          </cell>
          <cell r="G30">
            <v>133728.6798190407</v>
          </cell>
          <cell r="J30">
            <v>30089.754234167955</v>
          </cell>
          <cell r="P30">
            <v>4066.2731170453303</v>
          </cell>
          <cell r="Q30">
            <v>3172.8526138248</v>
          </cell>
          <cell r="V30">
            <v>180271.99687809657</v>
          </cell>
        </row>
        <row r="31">
          <cell r="E31">
            <v>217913.09401732037</v>
          </cell>
          <cell r="G31">
            <v>91184.63068478662</v>
          </cell>
          <cell r="J31">
            <v>20967.590343055657</v>
          </cell>
          <cell r="P31">
            <v>2605.624219125843</v>
          </cell>
          <cell r="Q31">
            <v>2399.353693471364</v>
          </cell>
          <cell r="V31">
            <v>100755.89507688087</v>
          </cell>
        </row>
        <row r="32">
          <cell r="E32">
            <v>356024.9478292327</v>
          </cell>
          <cell r="G32">
            <v>135948.60166849507</v>
          </cell>
          <cell r="J32">
            <v>30295.284209270754</v>
          </cell>
          <cell r="P32">
            <v>4206.382376369203</v>
          </cell>
          <cell r="Q32">
            <v>2727.5956874959893</v>
          </cell>
          <cell r="V32">
            <v>182847.0838876017</v>
          </cell>
        </row>
        <row r="33">
          <cell r="E33">
            <v>82667.18913542792</v>
          </cell>
          <cell r="G33">
            <v>29927.21887427607</v>
          </cell>
          <cell r="J33">
            <v>6050.927314523409</v>
          </cell>
          <cell r="P33">
            <v>1266.2628212578736</v>
          </cell>
          <cell r="Q33">
            <v>459.49815772611623</v>
          </cell>
          <cell r="V33">
            <v>44963.281967644456</v>
          </cell>
        </row>
        <row r="34">
          <cell r="E34">
            <v>111915.05981298117</v>
          </cell>
          <cell r="G34">
            <v>36408.30802161104</v>
          </cell>
          <cell r="J34">
            <v>7511.314865663596</v>
          </cell>
          <cell r="P34">
            <v>1564.5846002094113</v>
          </cell>
          <cell r="Q34">
            <v>-217.8035282752594</v>
          </cell>
          <cell r="V34">
            <v>66648.65585377238</v>
          </cell>
        </row>
        <row r="35">
          <cell r="E35">
            <v>162107.2949550925</v>
          </cell>
          <cell r="G35">
            <v>61918.09104529835</v>
          </cell>
          <cell r="J35">
            <v>12638.268759632309</v>
          </cell>
          <cell r="P35">
            <v>2124.1667187685434</v>
          </cell>
          <cell r="Q35">
            <v>1423.1297260265467</v>
          </cell>
          <cell r="V35">
            <v>84003.63870536677</v>
          </cell>
        </row>
        <row r="36">
          <cell r="E36">
            <v>206394.42543470548</v>
          </cell>
          <cell r="G36">
            <v>103621.49404463501</v>
          </cell>
          <cell r="J36">
            <v>21389.03289889865</v>
          </cell>
          <cell r="P36">
            <v>7630.526325825652</v>
          </cell>
          <cell r="Q36">
            <v>1696.3044028943168</v>
          </cell>
          <cell r="V36">
            <v>72057.06776245186</v>
          </cell>
        </row>
      </sheetData>
      <sheetData sheetId="34">
        <row r="10">
          <cell r="B10">
            <v>4075.5234582963403</v>
          </cell>
        </row>
        <row r="11">
          <cell r="B11">
            <v>1254.2391742241798</v>
          </cell>
        </row>
        <row r="12">
          <cell r="B12">
            <v>13131.29287142249</v>
          </cell>
        </row>
        <row r="13">
          <cell r="B13">
            <v>835.7336081546899</v>
          </cell>
        </row>
        <row r="14">
          <cell r="B14">
            <v>13279.18496353743</v>
          </cell>
        </row>
        <row r="15">
          <cell r="B15">
            <v>873.5112844710101</v>
          </cell>
        </row>
        <row r="16">
          <cell r="B16">
            <v>3053.353712515551</v>
          </cell>
        </row>
        <row r="17">
          <cell r="B17">
            <v>9401.671356567591</v>
          </cell>
        </row>
        <row r="18">
          <cell r="B18">
            <v>4427.8675946386</v>
          </cell>
        </row>
        <row r="19">
          <cell r="B19">
            <v>16622.31736612577</v>
          </cell>
        </row>
        <row r="20">
          <cell r="B20">
            <v>6544.3608091057695</v>
          </cell>
        </row>
        <row r="21">
          <cell r="B21">
            <v>6266.59124982319</v>
          </cell>
        </row>
        <row r="22">
          <cell r="B22">
            <v>23319.650745725085</v>
          </cell>
        </row>
        <row r="23">
          <cell r="B23">
            <v>4714.08295077134</v>
          </cell>
        </row>
        <row r="24">
          <cell r="B24">
            <v>4125.5375214286805</v>
          </cell>
        </row>
        <row r="25">
          <cell r="B25">
            <v>30409.628463519868</v>
          </cell>
        </row>
        <row r="26">
          <cell r="B26">
            <v>66337.72625344628</v>
          </cell>
        </row>
        <row r="27">
          <cell r="B27">
            <v>17036.186914461232</v>
          </cell>
        </row>
        <row r="28">
          <cell r="B28">
            <v>98268.58558065325</v>
          </cell>
        </row>
        <row r="29">
          <cell r="B29">
            <v>313449.9319059714</v>
          </cell>
        </row>
        <row r="30">
          <cell r="B30">
            <v>50484.6077539761</v>
          </cell>
        </row>
        <row r="31">
          <cell r="B31">
            <v>38841.57451224706</v>
          </cell>
        </row>
        <row r="32">
          <cell r="B32">
            <v>52764.580222819815</v>
          </cell>
        </row>
        <row r="33">
          <cell r="B33">
            <v>9225.096025983148</v>
          </cell>
        </row>
        <row r="34">
          <cell r="B34">
            <v>11965.235742469928</v>
          </cell>
        </row>
        <row r="35">
          <cell r="B35">
            <v>19652.30858168198</v>
          </cell>
        </row>
        <row r="36">
          <cell r="B36">
            <v>29145.619375958377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39281.04810618782</v>
          </cell>
          <cell r="G10">
            <v>16082.242558042075</v>
          </cell>
          <cell r="J10">
            <v>3139.171519616976</v>
          </cell>
          <cell r="P10">
            <v>960.2745788562617</v>
          </cell>
          <cell r="Q10">
            <v>357.3134544600999</v>
          </cell>
          <cell r="V10">
            <v>18742.04599521241</v>
          </cell>
        </row>
        <row r="11">
          <cell r="E11">
            <v>12835.663925721059</v>
          </cell>
          <cell r="G11">
            <v>6134.408887251411</v>
          </cell>
          <cell r="J11">
            <v>1185.3353766309942</v>
          </cell>
          <cell r="P11">
            <v>463.1896998782352</v>
          </cell>
          <cell r="Q11">
            <v>69.44178248609256</v>
          </cell>
          <cell r="V11">
            <v>4983.288179474326</v>
          </cell>
        </row>
        <row r="12">
          <cell r="E12">
            <v>78497.46700173181</v>
          </cell>
          <cell r="G12">
            <v>29005.663709608034</v>
          </cell>
          <cell r="J12">
            <v>6248.11066837387</v>
          </cell>
          <cell r="P12">
            <v>1456.9071274719718</v>
          </cell>
          <cell r="Q12">
            <v>1143.263782728122</v>
          </cell>
          <cell r="V12">
            <v>40643.52171354982</v>
          </cell>
        </row>
        <row r="13">
          <cell r="E13">
            <v>11182.83090693132</v>
          </cell>
          <cell r="G13">
            <v>5724.733735959557</v>
          </cell>
          <cell r="J13">
            <v>1083.7898679764792</v>
          </cell>
          <cell r="P13">
            <v>493.6885055678745</v>
          </cell>
          <cell r="Q13">
            <v>37.735291001795</v>
          </cell>
          <cell r="V13">
            <v>3842.883506425614</v>
          </cell>
        </row>
        <row r="14">
          <cell r="E14">
            <v>141649.03808748786</v>
          </cell>
          <cell r="G14">
            <v>47799.91854008379</v>
          </cell>
          <cell r="J14">
            <v>9466.68545065593</v>
          </cell>
          <cell r="P14">
            <v>2765.0691495894944</v>
          </cell>
          <cell r="Q14">
            <v>1053.2003632138683</v>
          </cell>
          <cell r="V14">
            <v>80564.16458394477</v>
          </cell>
        </row>
        <row r="15">
          <cell r="E15">
            <v>14472.589600146384</v>
          </cell>
          <cell r="G15">
            <v>6637.0834100027705</v>
          </cell>
          <cell r="J15">
            <v>1293.5186137349915</v>
          </cell>
          <cell r="P15">
            <v>596.625653650134</v>
          </cell>
          <cell r="Q15">
            <v>94.32807975837159</v>
          </cell>
          <cell r="V15">
            <v>5851.0338430001175</v>
          </cell>
        </row>
        <row r="16">
          <cell r="E16">
            <v>30851.83758220964</v>
          </cell>
          <cell r="G16">
            <v>12081.796959173573</v>
          </cell>
          <cell r="J16">
            <v>2329.004745579064</v>
          </cell>
          <cell r="P16">
            <v>814.873362077204</v>
          </cell>
          <cell r="Q16">
            <v>160.68912739715756</v>
          </cell>
          <cell r="V16">
            <v>15465.47338798264</v>
          </cell>
        </row>
        <row r="17">
          <cell r="E17">
            <v>79222.98872895548</v>
          </cell>
          <cell r="G17">
            <v>31133.511752654427</v>
          </cell>
          <cell r="J17">
            <v>6146.633569166223</v>
          </cell>
          <cell r="P17">
            <v>1945.1174524933213</v>
          </cell>
          <cell r="Q17">
            <v>507.9297155685614</v>
          </cell>
          <cell r="V17">
            <v>39489.79623907294</v>
          </cell>
        </row>
        <row r="18">
          <cell r="E18">
            <v>40512.96199207883</v>
          </cell>
          <cell r="G18">
            <v>18001.275928525112</v>
          </cell>
          <cell r="J18">
            <v>3599.609304501389</v>
          </cell>
          <cell r="P18">
            <v>1196.8884078776107</v>
          </cell>
          <cell r="Q18">
            <v>178.847622084006</v>
          </cell>
          <cell r="V18">
            <v>17536.340729090716</v>
          </cell>
        </row>
        <row r="19">
          <cell r="E19">
            <v>130110.01616484822</v>
          </cell>
          <cell r="G19">
            <v>58164.38076394722</v>
          </cell>
          <cell r="J19">
            <v>12061.419303284543</v>
          </cell>
          <cell r="P19">
            <v>2749.6705441679874</v>
          </cell>
          <cell r="Q19">
            <v>1163.4406353106347</v>
          </cell>
          <cell r="V19">
            <v>55971.10491813785</v>
          </cell>
        </row>
        <row r="20">
          <cell r="E20">
            <v>57389.77424428294</v>
          </cell>
          <cell r="G20">
            <v>24908.29916327133</v>
          </cell>
          <cell r="J20">
            <v>5199.105234635643</v>
          </cell>
          <cell r="P20">
            <v>1518.0686770595178</v>
          </cell>
          <cell r="Q20">
            <v>526.9286014316212</v>
          </cell>
          <cell r="V20">
            <v>25237.372567884828</v>
          </cell>
        </row>
        <row r="21">
          <cell r="E21">
            <v>55675.47565267999</v>
          </cell>
          <cell r="G21">
            <v>25815.355575485406</v>
          </cell>
          <cell r="J21">
            <v>5028.183684526157</v>
          </cell>
          <cell r="P21">
            <v>1674.4202264828962</v>
          </cell>
          <cell r="Q21">
            <v>483.00652775263165</v>
          </cell>
          <cell r="V21">
            <v>22674.5096384329</v>
          </cell>
        </row>
        <row r="22">
          <cell r="E22">
            <v>156332.01108580275</v>
          </cell>
          <cell r="G22">
            <v>65930.41501501085</v>
          </cell>
          <cell r="J22">
            <v>14038.43545803004</v>
          </cell>
          <cell r="P22">
            <v>3396.3167124683655</v>
          </cell>
          <cell r="Q22">
            <v>1761.1620100535702</v>
          </cell>
          <cell r="V22">
            <v>71205.68189023992</v>
          </cell>
        </row>
        <row r="23">
          <cell r="E23">
            <v>47805.62037645884</v>
          </cell>
          <cell r="G23">
            <v>18921.81969171969</v>
          </cell>
          <cell r="J23">
            <v>3968.889038355405</v>
          </cell>
          <cell r="P23">
            <v>1104.6816319708669</v>
          </cell>
          <cell r="Q23">
            <v>285.5820930076988</v>
          </cell>
          <cell r="V23">
            <v>23524.64792140518</v>
          </cell>
        </row>
        <row r="24">
          <cell r="E24">
            <v>36412.155682202676</v>
          </cell>
          <cell r="G24">
            <v>16039.363022132073</v>
          </cell>
          <cell r="J24">
            <v>3446.831733489379</v>
          </cell>
          <cell r="P24">
            <v>938.2570594454609</v>
          </cell>
          <cell r="Q24">
            <v>292.4420310122721</v>
          </cell>
          <cell r="V24">
            <v>15695.261836123495</v>
          </cell>
        </row>
        <row r="25">
          <cell r="E25">
            <v>236137.90796173242</v>
          </cell>
          <cell r="G25">
            <v>94532.60791277865</v>
          </cell>
          <cell r="J25">
            <v>20144.60582979468</v>
          </cell>
          <cell r="P25">
            <v>4389.622946229542</v>
          </cell>
          <cell r="Q25">
            <v>2443.586086713749</v>
          </cell>
          <cell r="V25">
            <v>114627.48518621578</v>
          </cell>
        </row>
        <row r="26">
          <cell r="E26">
            <v>505075.61186300835</v>
          </cell>
          <cell r="G26">
            <v>206362.53626190472</v>
          </cell>
          <cell r="J26">
            <v>45396.207768990236</v>
          </cell>
          <cell r="P26">
            <v>8039.146204883022</v>
          </cell>
          <cell r="Q26">
            <v>6154.702467795491</v>
          </cell>
          <cell r="V26">
            <v>239123.0191594349</v>
          </cell>
        </row>
        <row r="27">
          <cell r="E27">
            <v>95510.65532795092</v>
          </cell>
          <cell r="G27">
            <v>38146.28588681693</v>
          </cell>
          <cell r="J27">
            <v>8504.98846246629</v>
          </cell>
          <cell r="P27">
            <v>1484.687781041981</v>
          </cell>
          <cell r="Q27">
            <v>1343.7331878354546</v>
          </cell>
          <cell r="V27">
            <v>46030.96000979027</v>
          </cell>
        </row>
        <row r="28">
          <cell r="E28">
            <v>563487.4814884393</v>
          </cell>
          <cell r="G28">
            <v>246849.2388479642</v>
          </cell>
          <cell r="J28">
            <v>56199.86526742467</v>
          </cell>
          <cell r="P28">
            <v>10877.506684308566</v>
          </cell>
          <cell r="Q28">
            <v>7884.964649242965</v>
          </cell>
          <cell r="V28">
            <v>241675.90603949883</v>
          </cell>
        </row>
        <row r="29">
          <cell r="E29">
            <v>1786741.7885046662</v>
          </cell>
          <cell r="G29">
            <v>719674.6372824811</v>
          </cell>
          <cell r="J29">
            <v>172245.48586884787</v>
          </cell>
          <cell r="P29">
            <v>15449.57715248191</v>
          </cell>
          <cell r="Q29">
            <v>28744.52743095998</v>
          </cell>
          <cell r="V29">
            <v>850627.5607698954</v>
          </cell>
        </row>
        <row r="30">
          <cell r="E30">
            <v>366028.4164868943</v>
          </cell>
          <cell r="G30">
            <v>141069.91447672303</v>
          </cell>
          <cell r="J30">
            <v>32198.57301306589</v>
          </cell>
          <cell r="P30">
            <v>4687.370077456688</v>
          </cell>
          <cell r="Q30">
            <v>4119.434562121751</v>
          </cell>
          <cell r="V30">
            <v>183953.12435752695</v>
          </cell>
        </row>
        <row r="31">
          <cell r="E31">
            <v>233947.78549211772</v>
          </cell>
          <cell r="G31">
            <v>97032.59625002414</v>
          </cell>
          <cell r="J31">
            <v>22591.824302281253</v>
          </cell>
          <cell r="P31">
            <v>3005.2676973371363</v>
          </cell>
          <cell r="Q31">
            <v>2929.5402152552824</v>
          </cell>
          <cell r="V31">
            <v>108388.5570272199</v>
          </cell>
        </row>
        <row r="32">
          <cell r="E32">
            <v>367103.0676701536</v>
          </cell>
          <cell r="G32">
            <v>141938.0702372275</v>
          </cell>
          <cell r="J32">
            <v>32096.500396975425</v>
          </cell>
          <cell r="P32">
            <v>4749.544581636802</v>
          </cell>
          <cell r="Q32">
            <v>3559.421064630738</v>
          </cell>
          <cell r="V32">
            <v>184759.53138968314</v>
          </cell>
        </row>
        <row r="33">
          <cell r="E33">
            <v>86440.97446828638</v>
          </cell>
          <cell r="G33">
            <v>31785.27363502286</v>
          </cell>
          <cell r="J33">
            <v>6574.830222321482</v>
          </cell>
          <cell r="P33">
            <v>1491.7942904318109</v>
          </cell>
          <cell r="Q33">
            <v>700.5712656078609</v>
          </cell>
          <cell r="V33">
            <v>45888.505054902365</v>
          </cell>
        </row>
        <row r="34">
          <cell r="E34">
            <v>112317.8637368771</v>
          </cell>
          <cell r="G34">
            <v>38273.54454498534</v>
          </cell>
          <cell r="J34">
            <v>8043.811738373587</v>
          </cell>
          <cell r="P34">
            <v>1777.068611427913</v>
          </cell>
          <cell r="Q34">
            <v>278.6453966921338</v>
          </cell>
          <cell r="V34">
            <v>63944.79344539813</v>
          </cell>
        </row>
        <row r="35">
          <cell r="E35">
            <v>171301.1801718928</v>
          </cell>
          <cell r="G35">
            <v>65630.54338591573</v>
          </cell>
          <cell r="J35">
            <v>13689.858025949155</v>
          </cell>
          <cell r="P35">
            <v>2560.125720673243</v>
          </cell>
          <cell r="Q35">
            <v>1752.209813417668</v>
          </cell>
          <cell r="V35">
            <v>87668.44322593701</v>
          </cell>
        </row>
        <row r="36">
          <cell r="E36">
            <v>215601.78769028903</v>
          </cell>
          <cell r="G36">
            <v>108679.48256528837</v>
          </cell>
          <cell r="J36">
            <v>22928.72553495237</v>
          </cell>
          <cell r="P36">
            <v>8746.239463034171</v>
          </cell>
          <cell r="Q36">
            <v>1809.352742460426</v>
          </cell>
          <cell r="V36">
            <v>73437.9873845537</v>
          </cell>
        </row>
      </sheetData>
      <sheetData sheetId="34">
        <row r="10">
          <cell r="B10">
            <v>4235.099383833322</v>
          </cell>
        </row>
        <row r="11">
          <cell r="B11">
            <v>1437.2766674069699</v>
          </cell>
        </row>
        <row r="12">
          <cell r="B12">
            <v>14742.72391853642</v>
          </cell>
        </row>
        <row r="13">
          <cell r="B13">
            <v>921.8782396070201</v>
          </cell>
        </row>
        <row r="14">
          <cell r="B14">
            <v>13583.36571243186</v>
          </cell>
        </row>
        <row r="15">
          <cell r="B15">
            <v>1009.3187247643601</v>
          </cell>
        </row>
        <row r="16">
          <cell r="B16">
            <v>3256.29440474272</v>
          </cell>
        </row>
        <row r="17">
          <cell r="B17">
            <v>10319.768573536358</v>
          </cell>
        </row>
        <row r="18">
          <cell r="B18">
            <v>4852.579031950269</v>
          </cell>
        </row>
        <row r="19">
          <cell r="B19">
            <v>17811.517818378863</v>
          </cell>
        </row>
        <row r="20">
          <cell r="B20">
            <v>6916.220810890469</v>
          </cell>
        </row>
        <row r="21">
          <cell r="B21">
            <v>6721.29987219881</v>
          </cell>
        </row>
        <row r="22">
          <cell r="B22">
            <v>25277.489756370356</v>
          </cell>
        </row>
        <row r="23">
          <cell r="B23">
            <v>5045.44655948666</v>
          </cell>
        </row>
        <row r="24">
          <cell r="B24">
            <v>4299.33048086067</v>
          </cell>
        </row>
        <row r="25">
          <cell r="B25">
            <v>32586.182265285384</v>
          </cell>
        </row>
        <row r="26">
          <cell r="B26">
            <v>71299.93281975847</v>
          </cell>
        </row>
        <row r="27">
          <cell r="B27">
            <v>17889.28146358471</v>
          </cell>
        </row>
        <row r="28">
          <cell r="B28">
            <v>108118.18656543376</v>
          </cell>
        </row>
        <row r="29">
          <cell r="B29">
            <v>334019.84660689963</v>
          </cell>
        </row>
        <row r="30">
          <cell r="B30">
            <v>55469.4537354454</v>
          </cell>
        </row>
        <row r="31">
          <cell r="B31">
            <v>43322.451090843206</v>
          </cell>
        </row>
        <row r="32">
          <cell r="B32">
            <v>56166.97963178038</v>
          </cell>
        </row>
        <row r="33">
          <cell r="B33">
            <v>9955.459287585507</v>
          </cell>
        </row>
        <row r="34">
          <cell r="B34">
            <v>14528.03405434908</v>
          </cell>
        </row>
        <row r="35">
          <cell r="B35">
            <v>20647.120877033965</v>
          </cell>
        </row>
        <row r="36">
          <cell r="B36">
            <v>29120.46164701009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40259.78947293659</v>
          </cell>
          <cell r="G10">
            <v>16425.72211784163</v>
          </cell>
          <cell r="J10">
            <v>3204.832462615587</v>
          </cell>
          <cell r="P10">
            <v>1054.1168992954201</v>
          </cell>
          <cell r="Q10">
            <v>413.2140329784084</v>
          </cell>
          <cell r="V10">
            <v>19161.90396020554</v>
          </cell>
        </row>
        <row r="11">
          <cell r="E11">
            <v>13622.057106483024</v>
          </cell>
          <cell r="G11">
            <v>6416.199849706867</v>
          </cell>
          <cell r="J11">
            <v>1234.7478694590297</v>
          </cell>
          <cell r="P11">
            <v>505.38651185601503</v>
          </cell>
          <cell r="Q11">
            <v>72.68701278129822</v>
          </cell>
          <cell r="V11">
            <v>5393.035862679813</v>
          </cell>
        </row>
        <row r="12">
          <cell r="E12">
            <v>84361.5437131155</v>
          </cell>
          <cell r="G12">
            <v>30514.822698311546</v>
          </cell>
          <cell r="J12">
            <v>6563.363055952197</v>
          </cell>
          <cell r="P12">
            <v>1611.9453524482692</v>
          </cell>
          <cell r="Q12">
            <v>1391.971198409494</v>
          </cell>
          <cell r="V12">
            <v>44279.441407993996</v>
          </cell>
        </row>
        <row r="13">
          <cell r="E13">
            <v>12267.0892085581</v>
          </cell>
          <cell r="G13">
            <v>5880.224206913073</v>
          </cell>
          <cell r="J13">
            <v>1106.6295240818517</v>
          </cell>
          <cell r="P13">
            <v>523.5891512754374</v>
          </cell>
          <cell r="Q13">
            <v>58.49239808444811</v>
          </cell>
          <cell r="V13">
            <v>4698.153928203289</v>
          </cell>
        </row>
        <row r="14">
          <cell r="E14">
            <v>146889.1151133162</v>
          </cell>
          <cell r="G14">
            <v>50671.10568032382</v>
          </cell>
          <cell r="J14">
            <v>9962.826674243199</v>
          </cell>
          <cell r="P14">
            <v>3002.134996633898</v>
          </cell>
          <cell r="Q14">
            <v>1385.708926076374</v>
          </cell>
          <cell r="V14">
            <v>81867.3388360389</v>
          </cell>
        </row>
        <row r="15">
          <cell r="E15">
            <v>15665.01778241338</v>
          </cell>
          <cell r="G15">
            <v>7238.630485978577</v>
          </cell>
          <cell r="J15">
            <v>1392.4182457688887</v>
          </cell>
          <cell r="P15">
            <v>665.855375053364</v>
          </cell>
          <cell r="Q15">
            <v>108.910432153325</v>
          </cell>
          <cell r="V15">
            <v>6259.203243459226</v>
          </cell>
        </row>
        <row r="16">
          <cell r="E16">
            <v>32111.97569815746</v>
          </cell>
          <cell r="G16">
            <v>13159.720474329899</v>
          </cell>
          <cell r="J16">
            <v>2497.055884633646</v>
          </cell>
          <cell r="P16">
            <v>926.4676422446247</v>
          </cell>
          <cell r="Q16">
            <v>215.92036795543476</v>
          </cell>
          <cell r="V16">
            <v>15312.811328993856</v>
          </cell>
        </row>
        <row r="17">
          <cell r="E17">
            <v>86982.64722723054</v>
          </cell>
          <cell r="G17">
            <v>33073.08650149145</v>
          </cell>
          <cell r="J17">
            <v>6429.286900826844</v>
          </cell>
          <cell r="P17">
            <v>2175.1655649217764</v>
          </cell>
          <cell r="Q17">
            <v>706.2633941102577</v>
          </cell>
          <cell r="V17">
            <v>44598.84486588021</v>
          </cell>
        </row>
        <row r="18">
          <cell r="E18">
            <v>44692.75419639763</v>
          </cell>
          <cell r="G18">
            <v>19431.97003904243</v>
          </cell>
          <cell r="J18">
            <v>3859.746454179523</v>
          </cell>
          <cell r="P18">
            <v>1379.0933729768897</v>
          </cell>
          <cell r="Q18">
            <v>273.7297565576111</v>
          </cell>
          <cell r="V18">
            <v>19748.214573641177</v>
          </cell>
        </row>
        <row r="19">
          <cell r="E19">
            <v>137104.52295944595</v>
          </cell>
          <cell r="G19">
            <v>60443.216134768525</v>
          </cell>
          <cell r="J19">
            <v>12469.466319462654</v>
          </cell>
          <cell r="P19">
            <v>3004.772230078517</v>
          </cell>
          <cell r="Q19">
            <v>1416.0612870293774</v>
          </cell>
          <cell r="V19">
            <v>59771.006988106885</v>
          </cell>
        </row>
        <row r="20">
          <cell r="E20">
            <v>59575.71073481903</v>
          </cell>
          <cell r="G20">
            <v>25800.667778686835</v>
          </cell>
          <cell r="J20">
            <v>5312.172098057927</v>
          </cell>
          <cell r="P20">
            <v>1618.6960429229534</v>
          </cell>
          <cell r="Q20">
            <v>600.2388426185934</v>
          </cell>
          <cell r="V20">
            <v>26243.935972532723</v>
          </cell>
        </row>
        <row r="21">
          <cell r="E21">
            <v>57209.309490730986</v>
          </cell>
          <cell r="G21">
            <v>26819.914376698864</v>
          </cell>
          <cell r="J21">
            <v>5150.353287912051</v>
          </cell>
          <cell r="P21">
            <v>1780.577587437846</v>
          </cell>
          <cell r="Q21">
            <v>555.9265909965561</v>
          </cell>
          <cell r="V21">
            <v>22902.53764768567</v>
          </cell>
        </row>
        <row r="22">
          <cell r="E22">
            <v>159521.60259038542</v>
          </cell>
          <cell r="G22">
            <v>69322.6393610447</v>
          </cell>
          <cell r="J22">
            <v>14621.186362039962</v>
          </cell>
          <cell r="P22">
            <v>3697.756106961872</v>
          </cell>
          <cell r="Q22">
            <v>1976.16493070557</v>
          </cell>
          <cell r="V22">
            <v>69903.85582963332</v>
          </cell>
        </row>
        <row r="23">
          <cell r="E23">
            <v>48892.27647346916</v>
          </cell>
          <cell r="G23">
            <v>19962.36709631481</v>
          </cell>
          <cell r="J23">
            <v>4058.322512992134</v>
          </cell>
          <cell r="P23">
            <v>1210.2679904398033</v>
          </cell>
          <cell r="Q23">
            <v>351.0420070206941</v>
          </cell>
          <cell r="V23">
            <v>23310.27686670172</v>
          </cell>
        </row>
        <row r="24">
          <cell r="E24">
            <v>37281.86505838028</v>
          </cell>
          <cell r="G24">
            <v>16553.717549226698</v>
          </cell>
          <cell r="J24">
            <v>3562.335516353099</v>
          </cell>
          <cell r="P24">
            <v>1003.4442920966376</v>
          </cell>
          <cell r="Q24">
            <v>385.3477525886046</v>
          </cell>
          <cell r="V24">
            <v>15777.019948115245</v>
          </cell>
        </row>
        <row r="25">
          <cell r="E25">
            <v>250533.83930529875</v>
          </cell>
          <cell r="G25">
            <v>99560.55112283243</v>
          </cell>
          <cell r="J25">
            <v>20750.32626657699</v>
          </cell>
          <cell r="P25">
            <v>4736.658970457347</v>
          </cell>
          <cell r="Q25">
            <v>2964.102276965452</v>
          </cell>
          <cell r="V25">
            <v>122522.20066846654</v>
          </cell>
        </row>
        <row r="26">
          <cell r="E26">
            <v>538784.6532824846</v>
          </cell>
          <cell r="G26">
            <v>216590.5587071671</v>
          </cell>
          <cell r="J26">
            <v>47422.38541812553</v>
          </cell>
          <cell r="P26">
            <v>8636.531193866465</v>
          </cell>
          <cell r="Q26">
            <v>7397.749011456407</v>
          </cell>
          <cell r="V26">
            <v>258737.4289518691</v>
          </cell>
        </row>
        <row r="27">
          <cell r="E27">
            <v>116261.86859235885</v>
          </cell>
          <cell r="G27">
            <v>40897.36402644491</v>
          </cell>
          <cell r="J27">
            <v>9008.249704494985</v>
          </cell>
          <cell r="P27">
            <v>1641.6491100357825</v>
          </cell>
          <cell r="Q27">
            <v>1647.2555283949878</v>
          </cell>
          <cell r="V27">
            <v>63067.350222988185</v>
          </cell>
        </row>
        <row r="28">
          <cell r="E28">
            <v>630432.5744070596</v>
          </cell>
          <cell r="G28">
            <v>252901.7903698273</v>
          </cell>
          <cell r="J28">
            <v>57035.36801955655</v>
          </cell>
          <cell r="P28">
            <v>11644.794405661898</v>
          </cell>
          <cell r="Q28">
            <v>9432.67950266875</v>
          </cell>
          <cell r="V28">
            <v>299417.9421093451</v>
          </cell>
        </row>
        <row r="29">
          <cell r="E29">
            <v>1852796.8972714115</v>
          </cell>
          <cell r="G29">
            <v>754241.8447871552</v>
          </cell>
          <cell r="J29">
            <v>177471.71596454698</v>
          </cell>
          <cell r="P29">
            <v>16627.593961153223</v>
          </cell>
          <cell r="Q29">
            <v>33463.63726988747</v>
          </cell>
          <cell r="V29">
            <v>870992.1052886685</v>
          </cell>
        </row>
        <row r="30">
          <cell r="E30">
            <v>382568.1126680109</v>
          </cell>
          <cell r="G30">
            <v>146974.0341010475</v>
          </cell>
          <cell r="J30">
            <v>32862.80754128358</v>
          </cell>
          <cell r="P30">
            <v>4907.542630495052</v>
          </cell>
          <cell r="Q30">
            <v>5170.6260587587985</v>
          </cell>
          <cell r="V30">
            <v>192653.10233642595</v>
          </cell>
        </row>
        <row r="31">
          <cell r="E31">
            <v>247908.0342392685</v>
          </cell>
          <cell r="G31">
            <v>103073.40989146812</v>
          </cell>
          <cell r="J31">
            <v>23861.793420715505</v>
          </cell>
          <cell r="P31">
            <v>3285.8950277670306</v>
          </cell>
          <cell r="Q31">
            <v>3605.9064991150553</v>
          </cell>
          <cell r="V31">
            <v>114081.0294002028</v>
          </cell>
        </row>
        <row r="32">
          <cell r="E32">
            <v>396533.9135437125</v>
          </cell>
          <cell r="G32">
            <v>148191.46984827117</v>
          </cell>
          <cell r="J32">
            <v>33329.42125124391</v>
          </cell>
          <cell r="P32">
            <v>5308.608387921516</v>
          </cell>
          <cell r="Q32">
            <v>4812.040212116286</v>
          </cell>
          <cell r="V32">
            <v>204892.37384415962</v>
          </cell>
        </row>
        <row r="33">
          <cell r="E33">
            <v>96183.59353604772</v>
          </cell>
          <cell r="G33">
            <v>33166.23522971498</v>
          </cell>
          <cell r="J33">
            <v>6806.00647341504</v>
          </cell>
          <cell r="P33">
            <v>1659.292732826943</v>
          </cell>
          <cell r="Q33">
            <v>864.4304990914555</v>
          </cell>
          <cell r="V33">
            <v>53687.628600999305</v>
          </cell>
        </row>
        <row r="34">
          <cell r="E34">
            <v>122694.15141799417</v>
          </cell>
          <cell r="G34">
            <v>40577.26269071059</v>
          </cell>
          <cell r="J34">
            <v>8468.341226968452</v>
          </cell>
          <cell r="P34">
            <v>1969.6631829372523</v>
          </cell>
          <cell r="Q34">
            <v>693.2927979966864</v>
          </cell>
          <cell r="V34">
            <v>70985.5915193812</v>
          </cell>
        </row>
        <row r="35">
          <cell r="E35">
            <v>173890.16758730123</v>
          </cell>
          <cell r="G35">
            <v>69117.81844849928</v>
          </cell>
          <cell r="J35">
            <v>14256.726423094276</v>
          </cell>
          <cell r="P35">
            <v>2807.573816321058</v>
          </cell>
          <cell r="Q35">
            <v>2082.1908487084206</v>
          </cell>
          <cell r="V35">
            <v>85625.85805067819</v>
          </cell>
        </row>
        <row r="36">
          <cell r="E36">
            <v>226124.91732320737</v>
          </cell>
          <cell r="G36">
            <v>115291.65642618171</v>
          </cell>
          <cell r="J36">
            <v>23965.115121399635</v>
          </cell>
          <cell r="P36">
            <v>9426.927463913109</v>
          </cell>
          <cell r="Q36">
            <v>2121.410564774188</v>
          </cell>
          <cell r="V36">
            <v>75319.80774693872</v>
          </cell>
        </row>
      </sheetData>
      <sheetData sheetId="34">
        <row r="10">
          <cell r="B10">
            <v>4654.1890134266005</v>
          </cell>
        </row>
        <row r="11">
          <cell r="B11">
            <v>1709.0654832527498</v>
          </cell>
        </row>
        <row r="12">
          <cell r="B12">
            <v>15747.691354615978</v>
          </cell>
        </row>
        <row r="13">
          <cell r="B13">
            <v>1102.8985148396098</v>
          </cell>
        </row>
        <row r="14">
          <cell r="B14">
            <v>14460.486933759648</v>
          </cell>
        </row>
        <row r="15">
          <cell r="B15">
            <v>1130.18888432629</v>
          </cell>
        </row>
        <row r="16">
          <cell r="B16">
            <v>3554.20737676039</v>
          </cell>
        </row>
        <row r="17">
          <cell r="B17">
            <v>11196.848424778842</v>
          </cell>
        </row>
        <row r="18">
          <cell r="B18">
            <v>5685.66335349864</v>
          </cell>
        </row>
        <row r="19">
          <cell r="B19">
            <v>18799.30179507734</v>
          </cell>
        </row>
        <row r="20">
          <cell r="B20">
            <v>7393.851266967019</v>
          </cell>
        </row>
        <row r="21">
          <cell r="B21">
            <v>7164.285884977732</v>
          </cell>
        </row>
        <row r="22">
          <cell r="B22">
            <v>26830.372658974862</v>
          </cell>
        </row>
        <row r="23">
          <cell r="B23">
            <v>5520.770188932131</v>
          </cell>
        </row>
        <row r="24">
          <cell r="B24">
            <v>4736.11621958402</v>
          </cell>
        </row>
        <row r="25">
          <cell r="B25">
            <v>35705.70180581304</v>
          </cell>
        </row>
        <row r="26">
          <cell r="B26">
            <v>76091.16651337182</v>
          </cell>
        </row>
        <row r="27">
          <cell r="B27">
            <v>20758.18628153064</v>
          </cell>
        </row>
        <row r="28">
          <cell r="B28">
            <v>128426.47245773819</v>
          </cell>
        </row>
        <row r="29">
          <cell r="B29">
            <v>357765.0522062893</v>
          </cell>
        </row>
        <row r="30">
          <cell r="B30">
            <v>57461.29019388332</v>
          </cell>
        </row>
        <row r="31">
          <cell r="B31">
            <v>50319.055804133124</v>
          </cell>
        </row>
        <row r="32">
          <cell r="B32">
            <v>60760.04404336991</v>
          </cell>
        </row>
        <row r="33">
          <cell r="B33">
            <v>10785.548159234171</v>
          </cell>
        </row>
        <row r="34">
          <cell r="B34">
            <v>14748.70141596884</v>
          </cell>
        </row>
        <row r="35">
          <cell r="B35">
            <v>21791.556395709402</v>
          </cell>
        </row>
        <row r="36">
          <cell r="B36">
            <v>28692.28736918695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100.7109375" style="19" customWidth="1"/>
    <col min="2" max="2" width="9.57421875" style="19" customWidth="1"/>
    <col min="3" max="5" width="9.140625" style="19" customWidth="1"/>
    <col min="6" max="6" width="89.421875" style="19" bestFit="1" customWidth="1"/>
    <col min="7" max="16384" width="9.140625" style="19" customWidth="1"/>
  </cols>
  <sheetData>
    <row r="1" ht="7.5" customHeight="1"/>
    <row r="2" ht="18">
      <c r="A2" s="19" t="s">
        <v>93</v>
      </c>
    </row>
    <row r="3" ht="7.5" customHeight="1"/>
    <row r="4" spans="1:4" s="3" customFormat="1" ht="18">
      <c r="A4" s="20" t="s">
        <v>44</v>
      </c>
      <c r="D4" s="21"/>
    </row>
    <row r="5" spans="1:4" s="3" customFormat="1" ht="18">
      <c r="A5" s="20" t="s">
        <v>45</v>
      </c>
      <c r="D5" s="21"/>
    </row>
    <row r="6" spans="1:4" s="3" customFormat="1" ht="18">
      <c r="A6" s="20" t="s">
        <v>46</v>
      </c>
      <c r="D6" s="21"/>
    </row>
    <row r="7" spans="1:4" s="3" customFormat="1" ht="18">
      <c r="A7" s="20" t="s">
        <v>47</v>
      </c>
      <c r="D7" s="21"/>
    </row>
    <row r="8" spans="1:4" s="3" customFormat="1" ht="18">
      <c r="A8" s="20" t="s">
        <v>48</v>
      </c>
      <c r="D8" s="21"/>
    </row>
    <row r="9" spans="1:4" s="3" customFormat="1" ht="18">
      <c r="A9" s="20" t="s">
        <v>49</v>
      </c>
      <c r="D9" s="21"/>
    </row>
    <row r="10" spans="1:4" s="3" customFormat="1" ht="18">
      <c r="A10" s="20" t="s">
        <v>50</v>
      </c>
      <c r="D10" s="21"/>
    </row>
    <row r="11" spans="1:4" s="3" customFormat="1" ht="18">
      <c r="A11" s="20" t="s">
        <v>51</v>
      </c>
      <c r="D11" s="21"/>
    </row>
    <row r="12" spans="1:4" s="3" customFormat="1" ht="18">
      <c r="A12" s="20" t="s">
        <v>52</v>
      </c>
      <c r="D12" s="21"/>
    </row>
    <row r="13" spans="1:4" s="3" customFormat="1" ht="18">
      <c r="A13" s="20" t="s">
        <v>53</v>
      </c>
      <c r="D13" s="21"/>
    </row>
    <row r="14" spans="1:4" s="3" customFormat="1" ht="18">
      <c r="A14" s="20" t="s">
        <v>54</v>
      </c>
      <c r="D14" s="21"/>
    </row>
    <row r="15" spans="1:4" s="3" customFormat="1" ht="18">
      <c r="A15" s="20" t="s">
        <v>55</v>
      </c>
      <c r="D15" s="21"/>
    </row>
    <row r="16" spans="1:4" s="3" customFormat="1" ht="18">
      <c r="A16" s="20" t="s">
        <v>56</v>
      </c>
      <c r="D16" s="21"/>
    </row>
    <row r="17" spans="1:4" s="3" customFormat="1" ht="18">
      <c r="A17" s="20" t="s">
        <v>57</v>
      </c>
      <c r="D17" s="21"/>
    </row>
    <row r="18" spans="1:4" s="3" customFormat="1" ht="18">
      <c r="A18" s="20" t="s">
        <v>58</v>
      </c>
      <c r="D18" s="21"/>
    </row>
    <row r="19" spans="1:4" s="3" customFormat="1" ht="18">
      <c r="A19" s="20" t="s">
        <v>59</v>
      </c>
      <c r="D19" s="21"/>
    </row>
    <row r="20" spans="1:4" s="3" customFormat="1" ht="18">
      <c r="A20" s="20" t="s">
        <v>60</v>
      </c>
      <c r="D20" s="21"/>
    </row>
    <row r="21" spans="1:4" s="3" customFormat="1" ht="18">
      <c r="A21" s="20" t="s">
        <v>61</v>
      </c>
      <c r="D21" s="21"/>
    </row>
    <row r="22" spans="1:4" s="3" customFormat="1" ht="18">
      <c r="A22" s="20" t="s">
        <v>62</v>
      </c>
      <c r="D22" s="21"/>
    </row>
    <row r="23" spans="1:4" s="3" customFormat="1" ht="18">
      <c r="A23" s="20" t="s">
        <v>63</v>
      </c>
      <c r="D23" s="21"/>
    </row>
    <row r="24" spans="1:4" s="3" customFormat="1" ht="18">
      <c r="A24" s="20" t="s">
        <v>64</v>
      </c>
      <c r="D24" s="21"/>
    </row>
    <row r="25" spans="1:4" s="3" customFormat="1" ht="18">
      <c r="A25" s="20" t="s">
        <v>65</v>
      </c>
      <c r="D25" s="21"/>
    </row>
    <row r="26" spans="1:4" s="3" customFormat="1" ht="18">
      <c r="A26" s="20" t="s">
        <v>66</v>
      </c>
      <c r="D26" s="21"/>
    </row>
    <row r="27" spans="1:4" s="3" customFormat="1" ht="18">
      <c r="A27" s="20" t="s">
        <v>67</v>
      </c>
      <c r="D27" s="21"/>
    </row>
    <row r="28" spans="1:4" s="3" customFormat="1" ht="18">
      <c r="A28" s="20" t="s">
        <v>68</v>
      </c>
      <c r="D28" s="21"/>
    </row>
    <row r="29" spans="1:4" s="3" customFormat="1" ht="18">
      <c r="A29" s="20" t="s">
        <v>69</v>
      </c>
      <c r="D29" s="21"/>
    </row>
    <row r="30" spans="1:4" s="3" customFormat="1" ht="18">
      <c r="A30" s="20" t="s">
        <v>70</v>
      </c>
      <c r="D30" s="21"/>
    </row>
    <row r="31" spans="1:4" s="3" customFormat="1" ht="18">
      <c r="A31" s="20" t="s">
        <v>71</v>
      </c>
      <c r="D31" s="21"/>
    </row>
    <row r="32" spans="1:4" s="3" customFormat="1" ht="18">
      <c r="A32" s="20" t="s">
        <v>72</v>
      </c>
      <c r="D32" s="21"/>
    </row>
    <row r="33" spans="1:4" s="3" customFormat="1" ht="18">
      <c r="A33" s="20" t="s">
        <v>73</v>
      </c>
      <c r="D33" s="21"/>
    </row>
    <row r="34" spans="1:4" s="3" customFormat="1" ht="18">
      <c r="A34" s="20" t="s">
        <v>74</v>
      </c>
      <c r="D34" s="21"/>
    </row>
    <row r="35" spans="1:4" s="3" customFormat="1" ht="18">
      <c r="A35" s="20" t="s">
        <v>75</v>
      </c>
      <c r="D35" s="21"/>
    </row>
    <row r="36" spans="1:4" s="3" customFormat="1" ht="18">
      <c r="A36" s="20" t="s">
        <v>76</v>
      </c>
      <c r="D36" s="21"/>
    </row>
    <row r="37" ht="18">
      <c r="D37" s="22"/>
    </row>
    <row r="38" ht="18">
      <c r="D38" s="22"/>
    </row>
    <row r="39" ht="18">
      <c r="D39" s="22"/>
    </row>
    <row r="40" ht="18">
      <c r="D40" s="22"/>
    </row>
    <row r="41" ht="18">
      <c r="D41" s="22"/>
    </row>
    <row r="42" ht="18">
      <c r="D42" s="22"/>
    </row>
    <row r="43" ht="18">
      <c r="D43" s="22"/>
    </row>
    <row r="44" ht="18">
      <c r="D44" s="22"/>
    </row>
    <row r="45" ht="18">
      <c r="D45" s="22"/>
    </row>
  </sheetData>
  <sheetProtection/>
  <hyperlinks>
    <hyperlink ref="A4" location="Tabela1!A1" display="Tabela 1 Brasil"/>
    <hyperlink ref="A5" location="Tabela2!A1" display="Tabela 2  Região Norte"/>
    <hyperlink ref="A6" location="Tabela3!A1" display="Tabela 3  Rondônia"/>
    <hyperlink ref="A7" location="Tabela4!A1" display="Tabela 4  Acre"/>
    <hyperlink ref="A8" location="Tabela5!A1" display="Tabela 5  Amazonas"/>
    <hyperlink ref="A9" location="Tabela6!A1" display="Tabela 6  Roraima"/>
    <hyperlink ref="A10" location="Tabela7!A1" display="Tabela 7  Pará"/>
    <hyperlink ref="A11" location="Tabela8!A1" display="Tabela 8  Amapá"/>
    <hyperlink ref="A12" location="Tabela9!A1" display="Tabela 9  Tocantins"/>
    <hyperlink ref="A13" location="Tabela10!A1" display="Tabela 10  Região Nordeste"/>
    <hyperlink ref="A14" location="Tabela11!A1" display="Tabela 11  Maranhão"/>
    <hyperlink ref="A15" location="Tabela12!A1" display="Tabela 12  Piauí"/>
    <hyperlink ref="A16" location="Tabela13!A1" display="Tabela 13  Ceará"/>
    <hyperlink ref="A17" location="Tabela14!A1" display="Tabela 14  Rio Grande do Norte"/>
    <hyperlink ref="A18" location="Tabela15!A1" display="Tabela 15  Paraíba"/>
    <hyperlink ref="A19" location="Tabela16!A1" display="Tabela 16  Pernambuco"/>
    <hyperlink ref="A20" location="Tabela17!A1" display="Tabela 17  Alagoas"/>
    <hyperlink ref="A21" location="Tabela18!A1" display="Tabela 18  Sergipe"/>
    <hyperlink ref="A22" location="Tabela19!A1" display="Tabela 19  Bahia"/>
    <hyperlink ref="A23" location="Tabela20!A1" display="Tabela 20  Região Sudeste"/>
    <hyperlink ref="A24" location="Tabela21!A1" display="Tabela 21  Minas Gerais"/>
    <hyperlink ref="A25" location="Tabela22!A1" display="Tabela 22  Espírito Santo"/>
    <hyperlink ref="A26" location="Tabela23!A1" display="Tabela 23  Rio de Janeiro"/>
    <hyperlink ref="A27" location="Tabela24!A1" display="Tabela 24  São Paulo"/>
    <hyperlink ref="A28" location="Tabela25!A1" display="Tabela 25  Região Sul"/>
    <hyperlink ref="A29" location="Tabela26!A1" display="Tabela 26  Paraná"/>
    <hyperlink ref="A30" location="Tabela27!A1" display="Tabela 27  Santa Catarina"/>
    <hyperlink ref="A31" location="Tabela28!A1" display="Tabela 28  Rio Grande do Sul"/>
    <hyperlink ref="A32" location="Tabela29!A1" display="Tabela 29  Região Centro-Oeste"/>
    <hyperlink ref="A33" location="Tabela30!A1" display="Tabela 30  Mato Grosso do Sul"/>
    <hyperlink ref="A34" location="Tabela31!A1" display="Tabela 31  Mato Grosso"/>
    <hyperlink ref="A35" location="Tabela32!A1" display="Tabela 32  Goiás"/>
    <hyperlink ref="A36" location="Tabela33!A1" display="Tabela 33  Distrito Federal"/>
  </hyperlink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'[1]Total'!$E$16</f>
        <v>14809.182257401999</v>
      </c>
      <c r="C10" s="6">
        <f>'[2]Total'!$E$16</f>
        <v>16557.454981112092</v>
      </c>
      <c r="D10" s="6">
        <f>'[3]Total'!$E$16</f>
        <v>18716.492519593634</v>
      </c>
      <c r="E10" s="6">
        <f>'[4]Total'!$E$16</f>
        <v>21641.035460606807</v>
      </c>
      <c r="F10" s="6">
        <f>'[5]Total'!$E$16</f>
        <v>23748.712664095783</v>
      </c>
      <c r="G10" s="6">
        <f>'[6]Total'!$E$16</f>
        <v>26295.52100546475</v>
      </c>
      <c r="H10" s="6">
        <f>'[7]Total'!$E$16</f>
        <v>28531.462482066396</v>
      </c>
      <c r="I10" s="6">
        <f>'[8]Total'!$E$16</f>
        <v>30851.83758220964</v>
      </c>
      <c r="J10" s="6">
        <f>'[9]Total'!$E$16</f>
        <v>32111.97569815746</v>
      </c>
      <c r="K10" s="28">
        <f>B10/B$18</f>
        <v>0.9027338176771278</v>
      </c>
      <c r="L10" s="29">
        <f aca="true" t="shared" si="0" ref="L10:S18">C10/C$18</f>
        <v>0.9025257175630763</v>
      </c>
      <c r="M10" s="29">
        <f t="shared" si="0"/>
        <v>0.9048589968213412</v>
      </c>
      <c r="N10" s="29">
        <f t="shared" si="0"/>
        <v>0.9094149649072004</v>
      </c>
      <c r="O10" s="29">
        <f t="shared" si="0"/>
        <v>0.9068089689390924</v>
      </c>
      <c r="P10" s="29">
        <f t="shared" si="0"/>
        <v>0.9089269509793103</v>
      </c>
      <c r="Q10" s="29">
        <f t="shared" si="0"/>
        <v>0.9033284318102404</v>
      </c>
      <c r="R10" s="29">
        <f t="shared" si="0"/>
        <v>0.9045302625781918</v>
      </c>
      <c r="S10" s="46">
        <f t="shared" si="0"/>
        <v>0.9003479747385732</v>
      </c>
      <c r="T10" s="29">
        <f>B10/Tabela1!B10</f>
        <v>0.004483772225539843</v>
      </c>
      <c r="U10" s="9">
        <f>C10/Tabela1!C10</f>
        <v>0.004450377246559523</v>
      </c>
      <c r="V10" s="9">
        <f>D10/Tabela1!D10</f>
        <v>0.004571399249435293</v>
      </c>
      <c r="W10" s="9">
        <f>E10/Tabela1!E10</f>
        <v>0.0047523443177959705</v>
      </c>
      <c r="X10" s="9">
        <f>F10/Tabela1!F10</f>
        <v>0.004775785848206585</v>
      </c>
      <c r="Y10" s="9">
        <f>G10/Tabela1!G10</f>
        <v>0.005100379374871076</v>
      </c>
      <c r="Z10" s="9">
        <f>H10/Tabela1!H10</f>
        <v>0.00526428035497595</v>
      </c>
      <c r="AA10" s="9">
        <f>I10/Tabela1!I10</f>
        <v>0.005439393529148556</v>
      </c>
      <c r="AB10" s="9">
        <f>J10/Tabela1!J10</f>
        <v>0.005342068605534297</v>
      </c>
    </row>
    <row r="11" spans="1:28" ht="18">
      <c r="A11" s="30" t="s">
        <v>34</v>
      </c>
      <c r="B11" s="14">
        <f>+B12+B13</f>
        <v>7787.658374589948</v>
      </c>
      <c r="C11" s="8">
        <f aca="true" t="shared" si="1" ref="C11:I11">+C12+C13</f>
        <v>8981.851722435142</v>
      </c>
      <c r="D11" s="8">
        <f t="shared" si="1"/>
        <v>9812.274517943024</v>
      </c>
      <c r="E11" s="8">
        <f t="shared" si="1"/>
        <v>11250.270001887702</v>
      </c>
      <c r="F11" s="8">
        <f t="shared" si="1"/>
        <v>12102.078485140566</v>
      </c>
      <c r="G11" s="8">
        <f t="shared" si="1"/>
        <v>13479.310896187375</v>
      </c>
      <c r="H11" s="8">
        <f t="shared" si="1"/>
        <v>14688.028183602919</v>
      </c>
      <c r="I11" s="8">
        <f t="shared" si="1"/>
        <v>15225.675066829841</v>
      </c>
      <c r="J11" s="8">
        <f>+J12+J13</f>
        <v>16583.24400120817</v>
      </c>
      <c r="K11" s="31">
        <f aca="true" t="shared" si="2" ref="K11:K18">B11/B$18</f>
        <v>0.47471781041420963</v>
      </c>
      <c r="L11" s="32">
        <f t="shared" si="0"/>
        <v>0.4895892623644905</v>
      </c>
      <c r="M11" s="32">
        <f t="shared" si="0"/>
        <v>0.47437974115859105</v>
      </c>
      <c r="N11" s="32">
        <f t="shared" si="0"/>
        <v>0.47276683768607236</v>
      </c>
      <c r="O11" s="32">
        <f t="shared" si="0"/>
        <v>0.46209971329189636</v>
      </c>
      <c r="P11" s="32">
        <f t="shared" si="0"/>
        <v>0.4659237956010694</v>
      </c>
      <c r="Q11" s="32">
        <f t="shared" si="0"/>
        <v>0.4650344676098669</v>
      </c>
      <c r="R11" s="32">
        <f t="shared" si="0"/>
        <v>0.44639428135947856</v>
      </c>
      <c r="S11" s="47">
        <f t="shared" si="0"/>
        <v>0.4649570705778801</v>
      </c>
      <c r="T11" s="32">
        <f>B11/Tabela1!B11</f>
        <v>0.004812573538700614</v>
      </c>
      <c r="U11" s="10">
        <f>C11/Tabela1!C11</f>
        <v>0.004863517505559751</v>
      </c>
      <c r="V11" s="10">
        <f>D11/Tabela1!D11</f>
        <v>0.0047658913735228545</v>
      </c>
      <c r="W11" s="10">
        <f>E11/Tabela1!E11</f>
        <v>0.004879301978124642</v>
      </c>
      <c r="X11" s="10">
        <f>F11/Tabela1!F11</f>
        <v>0.004811253730621854</v>
      </c>
      <c r="Y11" s="10">
        <f>G11/Tabela1!G11</f>
        <v>0.005044614522416516</v>
      </c>
      <c r="Z11" s="10">
        <f>H11/Tabela1!H11</f>
        <v>0.0052411645381385775</v>
      </c>
      <c r="AA11" s="10">
        <f>I11/Tabela1!I11</f>
        <v>0.00521331353337754</v>
      </c>
      <c r="AB11" s="10">
        <f>J11/Tabela1!J11</f>
        <v>0.005426857296405255</v>
      </c>
    </row>
    <row r="12" spans="1:28" ht="18">
      <c r="A12" s="33" t="s">
        <v>35</v>
      </c>
      <c r="B12" s="15">
        <f>'[1]Total'!$G$16</f>
        <v>6239.458884340287</v>
      </c>
      <c r="C12" s="6">
        <f>'[2]Total'!$G$16</f>
        <v>7189.619348308641</v>
      </c>
      <c r="D12" s="6">
        <f>'[3]Total'!$G$16</f>
        <v>7870.952230031497</v>
      </c>
      <c r="E12" s="6">
        <f>'[4]Total'!$G$16</f>
        <v>8934.067289535486</v>
      </c>
      <c r="F12" s="6">
        <f>'[5]Total'!$G$16</f>
        <v>9616.31443845276</v>
      </c>
      <c r="G12" s="6">
        <f>'[6]Total'!$G$16</f>
        <v>10783.016373620507</v>
      </c>
      <c r="H12" s="6">
        <f>'[7]Total'!$G$16</f>
        <v>11740.557387302779</v>
      </c>
      <c r="I12" s="6">
        <f>'[8]Total'!$G$16</f>
        <v>12081.796959173573</v>
      </c>
      <c r="J12" s="6">
        <f>'[9]Total'!$G$16</f>
        <v>13159.720474329899</v>
      </c>
      <c r="K12" s="28">
        <f t="shared" si="2"/>
        <v>0.3803431169256277</v>
      </c>
      <c r="L12" s="29">
        <f t="shared" si="0"/>
        <v>0.3918969653693606</v>
      </c>
      <c r="M12" s="29">
        <f t="shared" si="0"/>
        <v>0.38052546071007276</v>
      </c>
      <c r="N12" s="29">
        <f t="shared" si="0"/>
        <v>0.3754337219853003</v>
      </c>
      <c r="O12" s="29">
        <f t="shared" si="0"/>
        <v>0.36718454192723166</v>
      </c>
      <c r="P12" s="29">
        <f t="shared" si="0"/>
        <v>0.37272409216756053</v>
      </c>
      <c r="Q12" s="29">
        <f t="shared" si="0"/>
        <v>0.3717152354148178</v>
      </c>
      <c r="R12" s="29">
        <f t="shared" si="0"/>
        <v>0.3542204235575057</v>
      </c>
      <c r="S12" s="46">
        <f t="shared" si="0"/>
        <v>0.3689691281707248</v>
      </c>
      <c r="T12" s="29">
        <f>B12/Tabela1!B12</f>
        <v>0.004884938666264996</v>
      </c>
      <c r="U12" s="9">
        <f>C12/Tabela1!C12</f>
        <v>0.004945891114678957</v>
      </c>
      <c r="V12" s="9">
        <f>D12/Tabela1!D12</f>
        <v>0.004837759355833156</v>
      </c>
      <c r="W12" s="9">
        <f>E12/Tabela1!E12</f>
        <v>0.0049028746903680065</v>
      </c>
      <c r="X12" s="9">
        <f>F12/Tabela1!F12</f>
        <v>0.004807174152112272</v>
      </c>
      <c r="Y12" s="9">
        <f>G12/Tabela1!G12</f>
        <v>0.005069951577931525</v>
      </c>
      <c r="Z12" s="9">
        <f>H12/Tabela1!H12</f>
        <v>0.005266495993931159</v>
      </c>
      <c r="AA12" s="9">
        <f>I12/Tabela1!I12</f>
        <v>0.005224888461838071</v>
      </c>
      <c r="AB12" s="9">
        <f>J12/Tabela1!J12</f>
        <v>0.005432742162330935</v>
      </c>
    </row>
    <row r="13" spans="1:28" ht="18">
      <c r="A13" s="33" t="s">
        <v>36</v>
      </c>
      <c r="B13" s="15">
        <f>'[1]Total'!$J$16+'[1]Total'!$P$16</f>
        <v>1548.199490249661</v>
      </c>
      <c r="C13" s="6">
        <f>'[2]Total'!$J$16+'[2]Total'!$P$16</f>
        <v>1792.2323741265</v>
      </c>
      <c r="D13" s="6">
        <f>'[3]Total'!$J$16+'[3]Total'!$P$16</f>
        <v>1941.3222879115274</v>
      </c>
      <c r="E13" s="6">
        <f>'[4]Total'!$J$16+'[4]Total'!$P$16</f>
        <v>2316.2027123522166</v>
      </c>
      <c r="F13" s="6">
        <f>'[5]Total'!$J$16+'[5]Total'!$P$16</f>
        <v>2485.7640466878056</v>
      </c>
      <c r="G13" s="6">
        <f>'[6]Total'!$J$16+'[6]Total'!$P$16</f>
        <v>2696.2945225668686</v>
      </c>
      <c r="H13" s="6">
        <f>'[7]Total'!$J$16+'[7]Total'!$P$16</f>
        <v>2947.4707963001406</v>
      </c>
      <c r="I13" s="6">
        <f>'[8]Total'!$J$16+'[8]Total'!$P$16</f>
        <v>3143.878107656268</v>
      </c>
      <c r="J13" s="6">
        <f>'[9]Total'!$J$16+'[9]Total'!$P$16</f>
        <v>3423.523526878271</v>
      </c>
      <c r="K13" s="28">
        <f t="shared" si="2"/>
        <v>0.09437469348858195</v>
      </c>
      <c r="L13" s="29">
        <f t="shared" si="0"/>
        <v>0.09769229699512988</v>
      </c>
      <c r="M13" s="29">
        <f t="shared" si="0"/>
        <v>0.09385428044851829</v>
      </c>
      <c r="N13" s="29">
        <f t="shared" si="0"/>
        <v>0.09733311570077208</v>
      </c>
      <c r="O13" s="29">
        <f t="shared" si="0"/>
        <v>0.09491517136466474</v>
      </c>
      <c r="P13" s="29">
        <f t="shared" si="0"/>
        <v>0.09319970343350892</v>
      </c>
      <c r="Q13" s="29">
        <f t="shared" si="0"/>
        <v>0.09331923219504912</v>
      </c>
      <c r="R13" s="29">
        <f t="shared" si="0"/>
        <v>0.09217385780197285</v>
      </c>
      <c r="S13" s="46">
        <f t="shared" si="0"/>
        <v>0.09598794240715527</v>
      </c>
      <c r="T13" s="29">
        <f>B13/Tabela1!B13</f>
        <v>0.004541439668675029</v>
      </c>
      <c r="U13" s="9">
        <f>C13/Tabela1!C13</f>
        <v>0.004558926080001068</v>
      </c>
      <c r="V13" s="9">
        <f>D13/Tabela1!D13</f>
        <v>0.0044951438923000785</v>
      </c>
      <c r="W13" s="9">
        <f>E13/Tabela1!E13</f>
        <v>0.004790461925473507</v>
      </c>
      <c r="X13" s="9">
        <f>F13/Tabela1!F13</f>
        <v>0.004827101224731641</v>
      </c>
      <c r="Y13" s="9">
        <f>G13/Tabela1!G13</f>
        <v>0.004945768532805921</v>
      </c>
      <c r="Z13" s="9">
        <f>H13/Tabela1!H13</f>
        <v>0.005142635701150393</v>
      </c>
      <c r="AA13" s="9">
        <f>I13/Tabela1!I13</f>
        <v>0.005169304760180782</v>
      </c>
      <c r="AB13" s="9">
        <f>J13/Tabela1!J13</f>
        <v>0.005404354594701086</v>
      </c>
    </row>
    <row r="14" spans="1:28" ht="18">
      <c r="A14" s="30" t="s">
        <v>43</v>
      </c>
      <c r="B14" s="14">
        <f aca="true" t="shared" si="3" ref="B14:I14">+B15+B16</f>
        <v>1703.5714996203567</v>
      </c>
      <c r="C14" s="8">
        <f t="shared" si="3"/>
        <v>1856.1143236461828</v>
      </c>
      <c r="D14" s="8">
        <f t="shared" si="3"/>
        <v>2031.837522395761</v>
      </c>
      <c r="E14" s="8">
        <f t="shared" si="3"/>
        <v>2224.983913459144</v>
      </c>
      <c r="F14" s="8">
        <f t="shared" si="3"/>
        <v>2522.351726212476</v>
      </c>
      <c r="G14" s="8">
        <f t="shared" si="3"/>
        <v>2732.268793847681</v>
      </c>
      <c r="H14" s="8">
        <f t="shared" si="3"/>
        <v>3163.884369079088</v>
      </c>
      <c r="I14" s="8">
        <f t="shared" si="3"/>
        <v>3416.9835321398778</v>
      </c>
      <c r="J14" s="8">
        <f>+J15+J16</f>
        <v>3770.127744715825</v>
      </c>
      <c r="K14" s="31">
        <f t="shared" si="2"/>
        <v>0.103845815171163</v>
      </c>
      <c r="L14" s="32">
        <f t="shared" si="0"/>
        <v>0.10117442044920842</v>
      </c>
      <c r="M14" s="32">
        <f t="shared" si="0"/>
        <v>0.09823028862348537</v>
      </c>
      <c r="N14" s="32">
        <f t="shared" si="0"/>
        <v>0.09349985453610991</v>
      </c>
      <c r="O14" s="32">
        <f t="shared" si="0"/>
        <v>0.0963122170241459</v>
      </c>
      <c r="P14" s="32">
        <f t="shared" si="0"/>
        <v>0.09444318458386058</v>
      </c>
      <c r="Q14" s="32">
        <f t="shared" si="0"/>
        <v>0.1001710552813608</v>
      </c>
      <c r="R14" s="32">
        <f t="shared" si="0"/>
        <v>0.10018090505358083</v>
      </c>
      <c r="S14" s="47">
        <f t="shared" si="0"/>
        <v>0.1057059494366572</v>
      </c>
      <c r="T14" s="32">
        <f>B14/Tabela1!B14</f>
        <v>0.0027218167577954078</v>
      </c>
      <c r="U14" s="10">
        <f>C14/Tabela1!C14</f>
        <v>0.002661706375148683</v>
      </c>
      <c r="V14" s="10">
        <f>D14/Tabela1!D14</f>
        <v>0.0026542480802135083</v>
      </c>
      <c r="W14" s="10">
        <f>E14/Tabela1!E14</f>
        <v>0.0026874871271119556</v>
      </c>
      <c r="X14" s="10">
        <f>F14/Tabela1!F14</f>
        <v>0.002924998950199915</v>
      </c>
      <c r="Y14" s="10">
        <f>G14/Tabela1!G14</f>
        <v>0.0030394508989500745</v>
      </c>
      <c r="Z14" s="10">
        <f>H14/Tabela1!H14</f>
        <v>0.003475382942187354</v>
      </c>
      <c r="AA14" s="10">
        <f>I14/Tabela1!I14</f>
        <v>0.00347470180380283</v>
      </c>
      <c r="AB14" s="10">
        <f>J14/Tabela1!J14</f>
        <v>0.003500069390670471</v>
      </c>
    </row>
    <row r="15" spans="1:28" ht="18">
      <c r="A15" s="33" t="s">
        <v>37</v>
      </c>
      <c r="B15" s="15">
        <f>'[1]Impostos'!$B$16</f>
        <v>1595.633832803074</v>
      </c>
      <c r="C15" s="6">
        <f>'[2]Impostos'!$B$16</f>
        <v>1788.2327471214392</v>
      </c>
      <c r="D15" s="6">
        <f>'[3]Impostos'!$B$16</f>
        <v>1967.937414067166</v>
      </c>
      <c r="E15" s="6">
        <f>'[4]Impostos'!$B$16</f>
        <v>2155.6209566483494</v>
      </c>
      <c r="F15" s="6">
        <f>'[5]Impostos'!$B$16</f>
        <v>2440.6099799890394</v>
      </c>
      <c r="G15" s="6">
        <f>'[6]Impostos'!$B$16</f>
        <v>2634.76979197834</v>
      </c>
      <c r="H15" s="6">
        <f>'[7]Impostos'!$B$16</f>
        <v>3053.353712515551</v>
      </c>
      <c r="I15" s="6">
        <f>'[8]Impostos'!$B$16</f>
        <v>3256.29440474272</v>
      </c>
      <c r="J15" s="6">
        <f>'[9]Impostos'!$B$16</f>
        <v>3554.20737676039</v>
      </c>
      <c r="K15" s="28">
        <f t="shared" si="2"/>
        <v>0.0972661823228722</v>
      </c>
      <c r="L15" s="29">
        <f t="shared" si="0"/>
        <v>0.09747428243692362</v>
      </c>
      <c r="M15" s="29">
        <f t="shared" si="0"/>
        <v>0.09514100317865871</v>
      </c>
      <c r="N15" s="29">
        <f t="shared" si="0"/>
        <v>0.09058503509279943</v>
      </c>
      <c r="O15" s="29">
        <f t="shared" si="0"/>
        <v>0.09319103106090759</v>
      </c>
      <c r="P15" s="29">
        <f t="shared" si="0"/>
        <v>0.0910730490206896</v>
      </c>
      <c r="Q15" s="29">
        <f t="shared" si="0"/>
        <v>0.09667156818975955</v>
      </c>
      <c r="R15" s="29">
        <f t="shared" si="0"/>
        <v>0.09546973742180824</v>
      </c>
      <c r="S15" s="46">
        <f t="shared" si="0"/>
        <v>0.09965202526142691</v>
      </c>
      <c r="T15" s="29">
        <f>B15/Tabela1!B15</f>
        <v>0.0027369033867570614</v>
      </c>
      <c r="U15" s="9">
        <f>C15/Tabela1!C15</f>
        <v>0.0027262928723450525</v>
      </c>
      <c r="V15" s="9">
        <f>D15/Tabela1!D15</f>
        <v>0.0027313458469414567</v>
      </c>
      <c r="W15" s="9">
        <f>E15/Tabela1!E15</f>
        <v>0.0027712234181144733</v>
      </c>
      <c r="X15" s="9">
        <f>F15/Tabela1!F15</f>
        <v>0.0030272303753443195</v>
      </c>
      <c r="Y15" s="9">
        <f>G15/Tabela1!G15</f>
        <v>0.0031359363188369536</v>
      </c>
      <c r="Z15" s="9">
        <f>H15/Tabela1!H15</f>
        <v>0.0035942697432573343</v>
      </c>
      <c r="AA15" s="9">
        <f>I15/Tabela1!I15</f>
        <v>0.0035644285605134058</v>
      </c>
      <c r="AB15" s="9">
        <f>J15/Tabela1!J15</f>
        <v>0.003579294652983147</v>
      </c>
    </row>
    <row r="16" spans="1:28" ht="18">
      <c r="A16" s="34" t="s">
        <v>42</v>
      </c>
      <c r="B16" s="15">
        <f>'[1]Total'!$Q$16</f>
        <v>107.93766681728268</v>
      </c>
      <c r="C16" s="6">
        <f>'[2]Total'!$Q$16</f>
        <v>67.88157652474374</v>
      </c>
      <c r="D16" s="6">
        <f>'[3]Total'!$Q$16</f>
        <v>63.90010832859495</v>
      </c>
      <c r="E16" s="6">
        <f>'[4]Total'!$Q$16</f>
        <v>69.36295681079429</v>
      </c>
      <c r="F16" s="6">
        <f>'[5]Total'!$Q$16</f>
        <v>81.74174622343659</v>
      </c>
      <c r="G16" s="6">
        <f>'[6]Total'!$Q$16</f>
        <v>97.4990018693411</v>
      </c>
      <c r="H16" s="6">
        <f>'[7]Total'!$Q$16</f>
        <v>110.53065656353715</v>
      </c>
      <c r="I16" s="6">
        <f>'[8]Total'!$Q$16</f>
        <v>160.68912739715756</v>
      </c>
      <c r="J16" s="6">
        <f>'[9]Total'!$Q$16</f>
        <v>215.92036795543476</v>
      </c>
      <c r="K16" s="28">
        <f t="shared" si="2"/>
        <v>0.0065796328482907954</v>
      </c>
      <c r="L16" s="29">
        <f t="shared" si="0"/>
        <v>0.0037001380122848033</v>
      </c>
      <c r="M16" s="29">
        <f t="shared" si="0"/>
        <v>0.0030892854448266484</v>
      </c>
      <c r="N16" s="29">
        <f t="shared" si="0"/>
        <v>0.0029148194433104733</v>
      </c>
      <c r="O16" s="29">
        <f t="shared" si="0"/>
        <v>0.003121185963238303</v>
      </c>
      <c r="P16" s="29">
        <f t="shared" si="0"/>
        <v>0.00337013556317098</v>
      </c>
      <c r="Q16" s="29">
        <f t="shared" si="0"/>
        <v>0.0034994870916012343</v>
      </c>
      <c r="R16" s="29">
        <f t="shared" si="0"/>
        <v>0.004711167631772599</v>
      </c>
      <c r="S16" s="46">
        <f t="shared" si="0"/>
        <v>0.006053924175230295</v>
      </c>
      <c r="T16" s="29">
        <f>B16/Tabela1!B16</f>
        <v>0.002516733510942051</v>
      </c>
      <c r="U16" s="9">
        <f>C16/Tabela1!C16</f>
        <v>0.0016388994549540966</v>
      </c>
      <c r="V16" s="9">
        <f>D16/Tabela1!D16</f>
        <v>0.0014199077467856576</v>
      </c>
      <c r="W16" s="9">
        <f>E16/Tabela1!E16</f>
        <v>0.0013859840309074511</v>
      </c>
      <c r="X16" s="9">
        <f>F16/Tabela1!F16</f>
        <v>0.0014564490453894342</v>
      </c>
      <c r="Y16" s="9">
        <f>G16/Tabela1!G16</f>
        <v>0.0016595857268947745</v>
      </c>
      <c r="Z16" s="9">
        <f>H16/Tabela1!H16</f>
        <v>0.001816026823139083</v>
      </c>
      <c r="AA16" s="9">
        <f>I16/Tabela1!I16</f>
        <v>0.002300949759395692</v>
      </c>
      <c r="AB16" s="9">
        <f>J16/Tabela1!J16</f>
        <v>0.0025653803504394205</v>
      </c>
    </row>
    <row r="17" spans="1:28" ht="18">
      <c r="A17" s="35" t="s">
        <v>41</v>
      </c>
      <c r="B17" s="14">
        <f>'[1]Total'!$V$16</f>
        <v>6913.586215994768</v>
      </c>
      <c r="C17" s="8">
        <f>'[2]Total'!$V$16</f>
        <v>7507.721682152209</v>
      </c>
      <c r="D17" s="8">
        <f>'[3]Total'!$V$16</f>
        <v>8840.317893322015</v>
      </c>
      <c r="E17" s="8">
        <f>'[4]Total'!$V$16</f>
        <v>10321.402501908311</v>
      </c>
      <c r="F17" s="8">
        <f>'[5]Total'!$V$16</f>
        <v>11564.89243273178</v>
      </c>
      <c r="G17" s="8">
        <f>'[6]Total'!$V$16</f>
        <v>12718.711107408035</v>
      </c>
      <c r="H17" s="8">
        <f>'[7]Total'!$V$16</f>
        <v>13732.903641899942</v>
      </c>
      <c r="I17" s="8">
        <f>'[8]Total'!$V$16</f>
        <v>15465.47338798264</v>
      </c>
      <c r="J17" s="8">
        <f>'[9]Total'!$V$16</f>
        <v>15312.811328993856</v>
      </c>
      <c r="K17" s="31">
        <f t="shared" si="2"/>
        <v>0.42143637441462733</v>
      </c>
      <c r="L17" s="32">
        <f t="shared" si="0"/>
        <v>0.40923631718630105</v>
      </c>
      <c r="M17" s="32">
        <f t="shared" si="0"/>
        <v>0.42738997021792346</v>
      </c>
      <c r="N17" s="32">
        <f t="shared" si="0"/>
        <v>0.43373330777781766</v>
      </c>
      <c r="O17" s="32">
        <f t="shared" si="0"/>
        <v>0.4415880696839577</v>
      </c>
      <c r="P17" s="32">
        <f t="shared" si="0"/>
        <v>0.43963301981506997</v>
      </c>
      <c r="Q17" s="32">
        <f t="shared" si="0"/>
        <v>0.43479447710877234</v>
      </c>
      <c r="R17" s="32">
        <f t="shared" si="0"/>
        <v>0.45342481358694064</v>
      </c>
      <c r="S17" s="47">
        <f t="shared" si="0"/>
        <v>0.4293369799854628</v>
      </c>
      <c r="T17" s="32">
        <f>B17/Tabela1!B17</f>
        <v>0.004211077011159222</v>
      </c>
      <c r="U17" s="10">
        <f>C17/Tabela1!C17</f>
        <v>0.004097517592827771</v>
      </c>
      <c r="V17" s="10">
        <f>D17/Tabela1!D17</f>
        <v>0.004441473578363603</v>
      </c>
      <c r="W17" s="10">
        <f>E17/Tabela1!E17</f>
        <v>0.00469581337856902</v>
      </c>
      <c r="X17" s="10">
        <f>F17/Tabela1!F17</f>
        <v>0.004816214795904167</v>
      </c>
      <c r="Y17" s="10">
        <f>G17/Tabela1!G17</f>
        <v>0.005245192700940922</v>
      </c>
      <c r="Z17" s="10">
        <f>H17/Tabela1!H17</f>
        <v>0.005371713461452712</v>
      </c>
      <c r="AA17" s="53">
        <f>I17/Tabela1!I17</f>
        <v>0.00576735697112175</v>
      </c>
      <c r="AB17" s="53">
        <f>J17/Tabela1!J17</f>
        <v>0.0053332258277847605</v>
      </c>
    </row>
    <row r="18" spans="1:28" ht="18">
      <c r="A18" s="36" t="s">
        <v>38</v>
      </c>
      <c r="B18" s="37">
        <f aca="true" t="shared" si="4" ref="B18:I18">B11+B14+B17</f>
        <v>16404.816090205073</v>
      </c>
      <c r="C18" s="38">
        <f t="shared" si="4"/>
        <v>18345.687728233534</v>
      </c>
      <c r="D18" s="38">
        <f t="shared" si="4"/>
        <v>20684.429933660802</v>
      </c>
      <c r="E18" s="38">
        <f t="shared" si="4"/>
        <v>23796.65641725516</v>
      </c>
      <c r="F18" s="38">
        <f t="shared" si="4"/>
        <v>26189.322644084823</v>
      </c>
      <c r="G18" s="38">
        <f t="shared" si="4"/>
        <v>28930.290797443093</v>
      </c>
      <c r="H18" s="38">
        <f t="shared" si="4"/>
        <v>31584.81619458195</v>
      </c>
      <c r="I18" s="38">
        <f t="shared" si="4"/>
        <v>34108.13198695236</v>
      </c>
      <c r="J18" s="38">
        <f>J11+J14+J17</f>
        <v>35666.18307491785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0.004221683481157413</v>
      </c>
      <c r="U18" s="40">
        <f>C18/Tabela1!C18</f>
        <v>0.0041919758668766864</v>
      </c>
      <c r="V18" s="40">
        <f>D18/Tabela1!D18</f>
        <v>0.00429604589505206</v>
      </c>
      <c r="W18" s="40">
        <f>E18/Tabela1!E18</f>
        <v>0.004463307789014143</v>
      </c>
      <c r="X18" s="40">
        <f>F18/Tabela1!F18</f>
        <v>0.004531845758408285</v>
      </c>
      <c r="Y18" s="40">
        <f>G18/Tabela1!G18</f>
        <v>0.00482510315950901</v>
      </c>
      <c r="Z18" s="40">
        <f>H18/Tabela1!H18</f>
        <v>0.005037990705635761</v>
      </c>
      <c r="AA18" s="52">
        <f>I18/Tabela1!I18</f>
        <v>0.00517929401748182</v>
      </c>
      <c r="AB18" s="52">
        <f>J18/Tabela1!J18</f>
        <v>0.0050921566363266915</v>
      </c>
    </row>
    <row r="19" spans="1:28" ht="18">
      <c r="A19" s="41" t="s">
        <v>39</v>
      </c>
      <c r="B19" s="16">
        <f>'[10]PIB_UF'!B$12</f>
        <v>16404.81609020509</v>
      </c>
      <c r="C19" s="7">
        <f>'[10]PIB_UF'!C$12</f>
        <v>18345.687728233457</v>
      </c>
      <c r="D19" s="7">
        <f>'[10]PIB_UF'!D$12</f>
        <v>20684.429933660693</v>
      </c>
      <c r="E19" s="7">
        <f>'[10]PIB_UF'!E$12</f>
        <v>23796.656417255177</v>
      </c>
      <c r="F19" s="7">
        <f>'[10]PIB_UF'!F$12</f>
        <v>26189.3226440847</v>
      </c>
      <c r="G19" s="7">
        <f>'[10]PIB_UF'!G$12</f>
        <v>28930.29079744313</v>
      </c>
      <c r="H19" s="7">
        <f>'[10]PIB_UF'!H$12</f>
        <v>31584.816194582003</v>
      </c>
      <c r="I19" s="7">
        <f>'[10]PIB_UF'!I$12</f>
        <v>34108.13198695243</v>
      </c>
      <c r="J19" s="7">
        <f>'[10]PIB_UF'!J$12</f>
        <v>35666.1830749179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SUM(Tabela11:Tabela19!B10)</f>
        <v>458356.6909316816</v>
      </c>
      <c r="C10" s="6">
        <f>SUM(Tabela11:Tabela19!C10)</f>
        <v>510713.50486782193</v>
      </c>
      <c r="D10" s="6">
        <f>SUM(Tabela11:Tabela19!D10)</f>
        <v>569919.2375252926</v>
      </c>
      <c r="E10" s="6">
        <f>SUM(Tabela11:Tabela19!E10)</f>
        <v>634112.4950384458</v>
      </c>
      <c r="F10" s="6">
        <f>SUM(Tabela11:Tabela19!F10)</f>
        <v>709013.5511988789</v>
      </c>
      <c r="G10" s="6">
        <f>SUM(Tabela11:Tabela19!G10)</f>
        <v>748112.2000266784</v>
      </c>
      <c r="H10" s="6">
        <f>SUM(Tabela11:Tabela19!H10)</f>
        <v>792530.1386142647</v>
      </c>
      <c r="I10" s="6">
        <f>SUM(Tabela11:Tabela19!I10)</f>
        <v>839598.911889042</v>
      </c>
      <c r="J10" s="6">
        <f>SUM(Tabela11:Tabela19!J10)</f>
        <v>881794.5280361578</v>
      </c>
      <c r="K10" s="28">
        <f>B10/B$18</f>
        <v>0.876785760392759</v>
      </c>
      <c r="L10" s="29">
        <f aca="true" t="shared" si="0" ref="L10:S18">C10/C$18</f>
        <v>0.8753896781611643</v>
      </c>
      <c r="M10" s="29">
        <f t="shared" si="0"/>
        <v>0.8726807734979133</v>
      </c>
      <c r="N10" s="29">
        <f t="shared" si="0"/>
        <v>0.8752127998156863</v>
      </c>
      <c r="O10" s="29">
        <f t="shared" si="0"/>
        <v>0.8806537592618153</v>
      </c>
      <c r="P10" s="29">
        <f t="shared" si="0"/>
        <v>0.8816054391638302</v>
      </c>
      <c r="Q10" s="29">
        <f t="shared" si="0"/>
        <v>0.88219478771303</v>
      </c>
      <c r="R10" s="29">
        <f t="shared" si="0"/>
        <v>0.8806100240629379</v>
      </c>
      <c r="S10" s="46">
        <f t="shared" si="0"/>
        <v>0.8775581689495622</v>
      </c>
      <c r="T10" s="29">
        <f>B10/Tabela1!B10</f>
        <v>0.13877653502188483</v>
      </c>
      <c r="U10" s="9">
        <f>C10/Tabela1!C10</f>
        <v>0.1372715652355506</v>
      </c>
      <c r="V10" s="9">
        <f>D10/Tabela1!D10</f>
        <v>0.13919960547813276</v>
      </c>
      <c r="W10" s="9">
        <f>E10/Tabela1!E10</f>
        <v>0.13925031074067123</v>
      </c>
      <c r="X10" s="9">
        <f>F10/Tabela1!F10</f>
        <v>0.14258022874315762</v>
      </c>
      <c r="Y10" s="9">
        <f>G10/Tabela1!G10</f>
        <v>0.14510669076731827</v>
      </c>
      <c r="Z10" s="9">
        <f>H10/Tabela1!H10</f>
        <v>0.14622807513129887</v>
      </c>
      <c r="AA10" s="9">
        <f>I10/Tabela1!I10</f>
        <v>0.1480271272737051</v>
      </c>
      <c r="AB10" s="9">
        <f>J10/Tabela1!J10</f>
        <v>0.14669314990245771</v>
      </c>
    </row>
    <row r="11" spans="1:28" ht="18">
      <c r="A11" s="30" t="s">
        <v>34</v>
      </c>
      <c r="B11" s="14">
        <f>SUM(Tabela11:Tabela19!B11)</f>
        <v>237895.06198541587</v>
      </c>
      <c r="C11" s="8">
        <f>SUM(Tabela11:Tabela19!C11)</f>
        <v>271590.4007590353</v>
      </c>
      <c r="D11" s="8">
        <f>SUM(Tabela11:Tabela19!D11)</f>
        <v>302705.2102791194</v>
      </c>
      <c r="E11" s="8">
        <f>SUM(Tabela11:Tabela19!E11)</f>
        <v>342306.6875099569</v>
      </c>
      <c r="F11" s="8">
        <f>SUM(Tabela11:Tabela19!F11)</f>
        <v>381048.33395918185</v>
      </c>
      <c r="G11" s="8">
        <f>SUM(Tabela11:Tabela19!G11)</f>
        <v>405969.75429627177</v>
      </c>
      <c r="H11" s="8">
        <f>SUM(Tabela11:Tabela19!H11)</f>
        <v>424907.54217511613</v>
      </c>
      <c r="I11" s="8">
        <f>SUM(Tabela11:Tabela19!I11)</f>
        <v>445993.78563950374</v>
      </c>
      <c r="J11" s="8">
        <f>SUM(Tabela11:Tabela19!J11)</f>
        <v>467787.7578368016</v>
      </c>
      <c r="K11" s="31">
        <f aca="true" t="shared" si="1" ref="K11:K18">B11/B$18</f>
        <v>0.4550669968242153</v>
      </c>
      <c r="L11" s="32">
        <f t="shared" si="0"/>
        <v>0.46552016198131496</v>
      </c>
      <c r="M11" s="32">
        <f t="shared" si="0"/>
        <v>0.4635130728264054</v>
      </c>
      <c r="N11" s="32">
        <f t="shared" si="0"/>
        <v>0.4724574846188113</v>
      </c>
      <c r="O11" s="32">
        <f t="shared" si="0"/>
        <v>0.4732937010783268</v>
      </c>
      <c r="P11" s="32">
        <f t="shared" si="0"/>
        <v>0.4784110505226805</v>
      </c>
      <c r="Q11" s="32">
        <f t="shared" si="0"/>
        <v>0.4729803962058371</v>
      </c>
      <c r="R11" s="32">
        <f t="shared" si="0"/>
        <v>0.46777883194282643</v>
      </c>
      <c r="S11" s="47">
        <f t="shared" si="0"/>
        <v>0.46554038970794326</v>
      </c>
      <c r="T11" s="32">
        <f>B11/Tabela1!B11</f>
        <v>0.14701305902608214</v>
      </c>
      <c r="U11" s="10">
        <f>C11/Tabela1!C11</f>
        <v>0.14706150905767132</v>
      </c>
      <c r="V11" s="10">
        <f>D11/Tabela1!D11</f>
        <v>0.14702606900689383</v>
      </c>
      <c r="W11" s="10">
        <f>E11/Tabela1!E11</f>
        <v>0.1484602322621926</v>
      </c>
      <c r="X11" s="10">
        <f>F11/Tabela1!F11</f>
        <v>0.1514880456740867</v>
      </c>
      <c r="Y11" s="10">
        <f>G11/Tabela1!G11</f>
        <v>0.1519336510566058</v>
      </c>
      <c r="Z11" s="10">
        <f>H11/Tabela1!H11</f>
        <v>0.15162078355227962</v>
      </c>
      <c r="AA11" s="10">
        <f>I11/Tabela1!I11</f>
        <v>0.1527095139145656</v>
      </c>
      <c r="AB11" s="10">
        <f>J11/Tabela1!J11</f>
        <v>0.15308328132907834</v>
      </c>
    </row>
    <row r="12" spans="1:28" ht="18">
      <c r="A12" s="33" t="s">
        <v>35</v>
      </c>
      <c r="B12" s="15">
        <f>SUM(Tabela11:Tabela19!B12)</f>
        <v>188595.20343973386</v>
      </c>
      <c r="C12" s="6">
        <f>SUM(Tabela11:Tabela19!C12)</f>
        <v>214921.8299161492</v>
      </c>
      <c r="D12" s="6">
        <f>SUM(Tabela11:Tabela19!D12)</f>
        <v>240681.9988688595</v>
      </c>
      <c r="E12" s="6">
        <f>SUM(Tabela11:Tabela19!E12)</f>
        <v>272040.7335058628</v>
      </c>
      <c r="F12" s="6">
        <f>SUM(Tabela11:Tabela19!F12)</f>
        <v>303858.5068921924</v>
      </c>
      <c r="G12" s="6">
        <f>SUM(Tabela11:Tabela19!G12)</f>
        <v>324007.1169551373</v>
      </c>
      <c r="H12" s="6">
        <f>SUM(Tabela11:Tabela19!H12)</f>
        <v>338835.6111304498</v>
      </c>
      <c r="I12" s="6">
        <f>SUM(Tabela11:Tabela19!I12)</f>
        <v>353447.0288255248</v>
      </c>
      <c r="J12" s="6">
        <f>SUM(Tabela11:Tabela19!J12)</f>
        <v>370968.1299601067</v>
      </c>
      <c r="K12" s="28">
        <f t="shared" si="1"/>
        <v>0.3607618087088878</v>
      </c>
      <c r="L12" s="29">
        <f t="shared" si="0"/>
        <v>0.3683872655155243</v>
      </c>
      <c r="M12" s="29">
        <f t="shared" si="0"/>
        <v>0.3685409073958112</v>
      </c>
      <c r="N12" s="29">
        <f t="shared" si="0"/>
        <v>0.37547522545056256</v>
      </c>
      <c r="O12" s="29">
        <f t="shared" si="0"/>
        <v>0.3774175203362666</v>
      </c>
      <c r="P12" s="29">
        <f t="shared" si="0"/>
        <v>0.3818229894195735</v>
      </c>
      <c r="Q12" s="29">
        <f t="shared" si="0"/>
        <v>0.3771705269827347</v>
      </c>
      <c r="R12" s="29">
        <f t="shared" si="0"/>
        <v>0.37071152922141076</v>
      </c>
      <c r="S12" s="46">
        <f t="shared" si="0"/>
        <v>0.3691859072787141</v>
      </c>
      <c r="T12" s="29">
        <f>B12/Tabela1!B12</f>
        <v>0.14765318894352775</v>
      </c>
      <c r="U12" s="9">
        <f>C12/Tabela1!C12</f>
        <v>0.14784926954205033</v>
      </c>
      <c r="V12" s="9">
        <f>D12/Tabela1!D12</f>
        <v>0.1479314773841272</v>
      </c>
      <c r="W12" s="9">
        <f>E12/Tabela1!E12</f>
        <v>0.1492916477825623</v>
      </c>
      <c r="X12" s="9">
        <f>F12/Tabela1!F12</f>
        <v>0.15189819026618676</v>
      </c>
      <c r="Y12" s="9">
        <f>G12/Tabela1!G12</f>
        <v>0.15234145409316385</v>
      </c>
      <c r="Z12" s="9">
        <f>H12/Tabela1!H12</f>
        <v>0.15199247614509445</v>
      </c>
      <c r="AA12" s="9">
        <f>I12/Tabela1!I12</f>
        <v>0.15285154261587203</v>
      </c>
      <c r="AB12" s="9">
        <f>J12/Tabela1!J12</f>
        <v>0.1531471891402737</v>
      </c>
    </row>
    <row r="13" spans="1:28" ht="18">
      <c r="A13" s="33" t="s">
        <v>36</v>
      </c>
      <c r="B13" s="15">
        <f>SUM(Tabela11:Tabela19!B13)</f>
        <v>49299.858545682015</v>
      </c>
      <c r="C13" s="6">
        <f>SUM(Tabela11:Tabela19!C13)</f>
        <v>56668.570842886096</v>
      </c>
      <c r="D13" s="6">
        <f>SUM(Tabela11:Tabela19!D13)</f>
        <v>62023.211410259915</v>
      </c>
      <c r="E13" s="6">
        <f>SUM(Tabela11:Tabela19!E13)</f>
        <v>70265.95400409403</v>
      </c>
      <c r="F13" s="6">
        <f>SUM(Tabela11:Tabela19!F13)</f>
        <v>77189.82706698941</v>
      </c>
      <c r="G13" s="6">
        <f>SUM(Tabela11:Tabela19!G13)</f>
        <v>81962.63734113448</v>
      </c>
      <c r="H13" s="6">
        <f>SUM(Tabela11:Tabela19!H13)</f>
        <v>86071.93104466633</v>
      </c>
      <c r="I13" s="6">
        <f>SUM(Tabela11:Tabela19!I13)</f>
        <v>92546.75681397902</v>
      </c>
      <c r="J13" s="6">
        <f>SUM(Tabela11:Tabela19!J13)</f>
        <v>96819.62787669481</v>
      </c>
      <c r="K13" s="28">
        <f t="shared" si="1"/>
        <v>0.09430518811532751</v>
      </c>
      <c r="L13" s="29">
        <f t="shared" si="0"/>
        <v>0.09713289646579061</v>
      </c>
      <c r="M13" s="29">
        <f t="shared" si="0"/>
        <v>0.09497216543059425</v>
      </c>
      <c r="N13" s="29">
        <f t="shared" si="0"/>
        <v>0.09698225916824871</v>
      </c>
      <c r="O13" s="29">
        <f t="shared" si="0"/>
        <v>0.09587618074206017</v>
      </c>
      <c r="P13" s="29">
        <f t="shared" si="0"/>
        <v>0.09658806110310698</v>
      </c>
      <c r="Q13" s="29">
        <f t="shared" si="0"/>
        <v>0.09580986922310247</v>
      </c>
      <c r="R13" s="29">
        <f t="shared" si="0"/>
        <v>0.09706730272141577</v>
      </c>
      <c r="S13" s="46">
        <f t="shared" si="0"/>
        <v>0.09635448242922903</v>
      </c>
      <c r="T13" s="29">
        <f>B13/Tabela1!B13</f>
        <v>0.14461465377651253</v>
      </c>
      <c r="U13" s="9">
        <f>C13/Tabela1!C13</f>
        <v>0.14414862116188215</v>
      </c>
      <c r="V13" s="9">
        <f>D13/Tabela1!D13</f>
        <v>0.14361513370951026</v>
      </c>
      <c r="W13" s="9">
        <f>E13/Tabela1!E13</f>
        <v>0.1453268211450478</v>
      </c>
      <c r="X13" s="9">
        <f>F13/Tabela1!F13</f>
        <v>0.14989480166807018</v>
      </c>
      <c r="Y13" s="9">
        <f>G13/Tabela1!G13</f>
        <v>0.15034271265056626</v>
      </c>
      <c r="Z13" s="9">
        <f>H13/Tabela1!H13</f>
        <v>0.15017505381660864</v>
      </c>
      <c r="AA13" s="9">
        <f>I13/Tabela1!I13</f>
        <v>0.15216950980788485</v>
      </c>
      <c r="AB13" s="9">
        <f>J13/Tabela1!J13</f>
        <v>0.15283890899671623</v>
      </c>
    </row>
    <row r="14" spans="1:28" ht="18">
      <c r="A14" s="30" t="s">
        <v>43</v>
      </c>
      <c r="B14" s="14">
        <f>SUM(Tabela11:Tabela19!B14)</f>
        <v>68967.29121121879</v>
      </c>
      <c r="C14" s="8">
        <f>SUM(Tabela11:Tabela19!C14)</f>
        <v>76634.4106238593</v>
      </c>
      <c r="D14" s="8">
        <f>SUM(Tabela11:Tabela19!D14)</f>
        <v>87524.34979310166</v>
      </c>
      <c r="E14" s="8">
        <f>SUM(Tabela11:Tabela19!E14)</f>
        <v>95339.0740822109</v>
      </c>
      <c r="F14" s="8">
        <f>SUM(Tabela11:Tabela19!F14)</f>
        <v>101870.85683838051</v>
      </c>
      <c r="G14" s="8">
        <f>SUM(Tabela11:Tabela19!G14)</f>
        <v>106548.58964839217</v>
      </c>
      <c r="H14" s="8">
        <f>SUM(Tabela11:Tabela19!H14)</f>
        <v>112485.67253743552</v>
      </c>
      <c r="I14" s="8">
        <f>SUM(Tabela11:Tabela19!I14)</f>
        <v>121472.76049189258</v>
      </c>
      <c r="J14" s="8">
        <f>SUM(Tabela11:Tabela19!J14)</f>
        <v>132261.78843719634</v>
      </c>
      <c r="K14" s="31">
        <f t="shared" si="1"/>
        <v>0.13192681608714718</v>
      </c>
      <c r="L14" s="32">
        <f t="shared" si="0"/>
        <v>0.1313553908652817</v>
      </c>
      <c r="M14" s="32">
        <f t="shared" si="0"/>
        <v>0.13402042297959132</v>
      </c>
      <c r="N14" s="32">
        <f t="shared" si="0"/>
        <v>0.13158860393417718</v>
      </c>
      <c r="O14" s="32">
        <f t="shared" si="0"/>
        <v>0.1265320710475073</v>
      </c>
      <c r="P14" s="32">
        <f t="shared" si="0"/>
        <v>0.12556113396614535</v>
      </c>
      <c r="Q14" s="32">
        <f t="shared" si="0"/>
        <v>0.12521198774652406</v>
      </c>
      <c r="R14" s="32">
        <f t="shared" si="0"/>
        <v>0.12740622817040256</v>
      </c>
      <c r="S14" s="47">
        <f t="shared" si="0"/>
        <v>0.1316263700812862</v>
      </c>
      <c r="T14" s="32">
        <f>B14/Tabela1!B14</f>
        <v>0.11018987403832718</v>
      </c>
      <c r="U14" s="10">
        <f>C14/Tabela1!C14</f>
        <v>0.10989533172320431</v>
      </c>
      <c r="V14" s="10">
        <f>D14/Tabela1!D14</f>
        <v>0.1143355877867414</v>
      </c>
      <c r="W14" s="10">
        <f>E14/Tabela1!E14</f>
        <v>0.11515702776851548</v>
      </c>
      <c r="X14" s="10">
        <f>F14/Tabela1!F14</f>
        <v>0.11813267206618291</v>
      </c>
      <c r="Y14" s="10">
        <f>G14/Tabela1!G14</f>
        <v>0.11852757946724995</v>
      </c>
      <c r="Z14" s="10">
        <f>H14/Tabela1!H14</f>
        <v>0.12356039032199655</v>
      </c>
      <c r="AA14" s="10">
        <f>I14/Tabela1!I14</f>
        <v>0.12352462808907969</v>
      </c>
      <c r="AB14" s="10">
        <f>J14/Tabela1!J14</f>
        <v>0.122787732567735</v>
      </c>
    </row>
    <row r="15" spans="1:28" ht="18">
      <c r="A15" s="33" t="s">
        <v>37</v>
      </c>
      <c r="B15" s="15">
        <f>SUM(Tabela11:Tabela19!B15)</f>
        <v>64412.62357721181</v>
      </c>
      <c r="C15" s="6">
        <f>SUM(Tabela11:Tabela19!C15)</f>
        <v>72699.25131251388</v>
      </c>
      <c r="D15" s="6">
        <f>SUM(Tabela11:Tabela19!D15)</f>
        <v>83148.01780212796</v>
      </c>
      <c r="E15" s="6">
        <f>SUM(Tabela11:Tabela19!E15)</f>
        <v>90411.2952580231</v>
      </c>
      <c r="F15" s="6">
        <f>SUM(Tabela11:Tabela19!F15)</f>
        <v>96085.55130559557</v>
      </c>
      <c r="G15" s="6">
        <f>SUM(Tabela11:Tabela19!G15)</f>
        <v>100467.18344018741</v>
      </c>
      <c r="H15" s="6">
        <f>SUM(Tabela11:Tabela19!H15)</f>
        <v>105831.70805770588</v>
      </c>
      <c r="I15" s="6">
        <f>SUM(Tabela11:Tabela19!I15)</f>
        <v>113829.83516895784</v>
      </c>
      <c r="J15" s="6">
        <f>SUM(Tabela11:Tabela19!J15)</f>
        <v>123032.91159860362</v>
      </c>
      <c r="K15" s="28">
        <f t="shared" si="1"/>
        <v>0.12321423960724076</v>
      </c>
      <c r="L15" s="29">
        <f t="shared" si="0"/>
        <v>0.1246103218388358</v>
      </c>
      <c r="M15" s="29">
        <f t="shared" si="0"/>
        <v>0.1273192265020867</v>
      </c>
      <c r="N15" s="29">
        <f t="shared" si="0"/>
        <v>0.12478720018431358</v>
      </c>
      <c r="O15" s="29">
        <f t="shared" si="0"/>
        <v>0.11934624073818487</v>
      </c>
      <c r="P15" s="29">
        <f t="shared" si="0"/>
        <v>0.11839456083616993</v>
      </c>
      <c r="Q15" s="29">
        <f t="shared" si="0"/>
        <v>0.11780521228697</v>
      </c>
      <c r="R15" s="29">
        <f t="shared" si="0"/>
        <v>0.11938997593706206</v>
      </c>
      <c r="S15" s="46">
        <f t="shared" si="0"/>
        <v>0.12244183105043799</v>
      </c>
      <c r="T15" s="29">
        <f>B15/Tabela1!B15</f>
        <v>0.11048344801556724</v>
      </c>
      <c r="U15" s="9">
        <f>C15/Tabela1!C15</f>
        <v>0.11083537699282975</v>
      </c>
      <c r="V15" s="9">
        <f>D15/Tabela1!D15</f>
        <v>0.11540305676484555</v>
      </c>
      <c r="W15" s="9">
        <f>E15/Tabela1!E15</f>
        <v>0.11623096254856477</v>
      </c>
      <c r="X15" s="9">
        <f>F15/Tabela1!F15</f>
        <v>0.11918049255264876</v>
      </c>
      <c r="Y15" s="9">
        <f>G15/Tabela1!G15</f>
        <v>0.11957731197638093</v>
      </c>
      <c r="Z15" s="9">
        <f>H15/Tabela1!H15</f>
        <v>0.1245802949687305</v>
      </c>
      <c r="AA15" s="9">
        <f>I15/Tabela1!I15</f>
        <v>0.12460123842728037</v>
      </c>
      <c r="AB15" s="9">
        <f>J15/Tabela1!J15</f>
        <v>0.1239013360630696</v>
      </c>
    </row>
    <row r="16" spans="1:28" ht="18">
      <c r="A16" s="34" t="s">
        <v>42</v>
      </c>
      <c r="B16" s="15">
        <f>SUM(Tabela11:Tabela19!B16)</f>
        <v>4554.667634006977</v>
      </c>
      <c r="C16" s="6">
        <f>SUM(Tabela11:Tabela19!C16)</f>
        <v>3935.159311345419</v>
      </c>
      <c r="D16" s="6">
        <f>SUM(Tabela11:Tabela19!D16)</f>
        <v>4376.331990973702</v>
      </c>
      <c r="E16" s="6">
        <f>SUM(Tabela11:Tabela19!E16)</f>
        <v>4927.778824187781</v>
      </c>
      <c r="F16" s="6">
        <f>SUM(Tabela11:Tabela19!F16)</f>
        <v>5785.305532784961</v>
      </c>
      <c r="G16" s="6">
        <f>SUM(Tabela11:Tabela19!G16)</f>
        <v>6081.406208204773</v>
      </c>
      <c r="H16" s="6">
        <f>SUM(Tabela11:Tabela19!H16)</f>
        <v>6653.964479729622</v>
      </c>
      <c r="I16" s="6">
        <f>SUM(Tabela11:Tabela19!I16)</f>
        <v>7642.925322934745</v>
      </c>
      <c r="J16" s="6">
        <f>SUM(Tabela11:Tabela19!J16)</f>
        <v>9228.876838592716</v>
      </c>
      <c r="K16" s="28">
        <f t="shared" si="1"/>
        <v>0.008712576479906399</v>
      </c>
      <c r="L16" s="29">
        <f t="shared" si="0"/>
        <v>0.006745069026445905</v>
      </c>
      <c r="M16" s="29">
        <f t="shared" si="0"/>
        <v>0.006701196477504591</v>
      </c>
      <c r="N16" s="29">
        <f t="shared" si="0"/>
        <v>0.006801403749863583</v>
      </c>
      <c r="O16" s="29">
        <f t="shared" si="0"/>
        <v>0.007185830309322459</v>
      </c>
      <c r="P16" s="29">
        <f t="shared" si="0"/>
        <v>0.0071665731299754495</v>
      </c>
      <c r="Q16" s="29">
        <f t="shared" si="0"/>
        <v>0.007406775459554064</v>
      </c>
      <c r="R16" s="29">
        <f t="shared" si="0"/>
        <v>0.008016252233340519</v>
      </c>
      <c r="S16" s="46">
        <f t="shared" si="0"/>
        <v>0.009184539030848187</v>
      </c>
      <c r="T16" s="29">
        <f>B16/Tabela1!B16</f>
        <v>0.10619911476419924</v>
      </c>
      <c r="U16" s="9">
        <f>C16/Tabela1!C16</f>
        <v>0.09500855431916315</v>
      </c>
      <c r="V16" s="9">
        <f>D16/Tabela1!D16</f>
        <v>0.09724533899903788</v>
      </c>
      <c r="W16" s="9">
        <f>E16/Tabela1!E16</f>
        <v>0.098464988694157</v>
      </c>
      <c r="X16" s="9">
        <f>F16/Tabela1!F16</f>
        <v>0.1030807770790564</v>
      </c>
      <c r="Y16" s="9">
        <f>G16/Tabela1!G16</f>
        <v>0.10351505911938541</v>
      </c>
      <c r="Z16" s="9">
        <f>H16/Tabela1!H16</f>
        <v>0.10932512617852297</v>
      </c>
      <c r="AA16" s="9">
        <f>I16/Tabela1!I16</f>
        <v>0.1094410522214151</v>
      </c>
      <c r="AB16" s="9">
        <f>J16/Tabela1!J16</f>
        <v>0.10964958758887348</v>
      </c>
    </row>
    <row r="17" spans="1:28" ht="18">
      <c r="A17" s="35" t="s">
        <v>41</v>
      </c>
      <c r="B17" s="14">
        <f>SUM(Tabela11:Tabela19!B17)</f>
        <v>215906.9613122588</v>
      </c>
      <c r="C17" s="8">
        <f>SUM(Tabela11:Tabela19!C17)</f>
        <v>235187.94479744113</v>
      </c>
      <c r="D17" s="8">
        <f>SUM(Tabela11:Tabela19!D17)</f>
        <v>262837.69525519945</v>
      </c>
      <c r="E17" s="8">
        <f>SUM(Tabela11:Tabela19!E17)</f>
        <v>286878.0287043012</v>
      </c>
      <c r="F17" s="8">
        <f>SUM(Tabela11:Tabela19!F17)</f>
        <v>322179.9117069121</v>
      </c>
      <c r="G17" s="8">
        <f>SUM(Tabela11:Tabela19!G17)</f>
        <v>336061.03952220187</v>
      </c>
      <c r="H17" s="8">
        <f>SUM(Tabela11:Tabela19!H17)</f>
        <v>360968.6319594189</v>
      </c>
      <c r="I17" s="8">
        <f>SUM(Tabela11:Tabela19!I17)</f>
        <v>385962.20092660363</v>
      </c>
      <c r="J17" s="8">
        <f>SUM(Tabela11:Tabela19!J17)</f>
        <v>404777.89336076344</v>
      </c>
      <c r="K17" s="31">
        <f t="shared" si="1"/>
        <v>0.41300618708863734</v>
      </c>
      <c r="L17" s="32">
        <f t="shared" si="0"/>
        <v>0.4031244471534033</v>
      </c>
      <c r="M17" s="32">
        <f t="shared" si="0"/>
        <v>0.4024665041940032</v>
      </c>
      <c r="N17" s="32">
        <f t="shared" si="0"/>
        <v>0.39595391144701153</v>
      </c>
      <c r="O17" s="32">
        <f t="shared" si="0"/>
        <v>0.40017422787416607</v>
      </c>
      <c r="P17" s="32">
        <f t="shared" si="0"/>
        <v>0.3960278155111742</v>
      </c>
      <c r="Q17" s="32">
        <f t="shared" si="0"/>
        <v>0.40180761604763876</v>
      </c>
      <c r="R17" s="32">
        <f t="shared" si="0"/>
        <v>0.404814939886771</v>
      </c>
      <c r="S17" s="47">
        <f t="shared" si="0"/>
        <v>0.40283324021077066</v>
      </c>
      <c r="T17" s="32">
        <f>B17/Tabela1!B17</f>
        <v>0.13150929386370214</v>
      </c>
      <c r="U17" s="10">
        <f>C17/Tabela1!C17</f>
        <v>0.1283594121129255</v>
      </c>
      <c r="V17" s="10">
        <f>D17/Tabela1!D17</f>
        <v>0.1320525679009573</v>
      </c>
      <c r="W17" s="10">
        <f>E17/Tabela1!E17</f>
        <v>0.13051769708216462</v>
      </c>
      <c r="X17" s="10">
        <f>F17/Tabela1!F17</f>
        <v>0.13417225164275906</v>
      </c>
      <c r="Y17" s="10">
        <f>G17/Tabela1!G17</f>
        <v>0.1385914733565873</v>
      </c>
      <c r="Z17" s="10">
        <f>H17/Tabela1!H17</f>
        <v>0.14119519877373268</v>
      </c>
      <c r="AA17" s="53">
        <f>I17/Tabela1!I17</f>
        <v>0.1439323410451327</v>
      </c>
      <c r="AB17" s="53">
        <f>J17/Tabela1!J17</f>
        <v>0.14097815672164843</v>
      </c>
    </row>
    <row r="18" spans="1:28" ht="18">
      <c r="A18" s="36" t="s">
        <v>38</v>
      </c>
      <c r="B18" s="37">
        <f>SUM(Tabela11:Tabela19!B18)</f>
        <v>522769.3145088935</v>
      </c>
      <c r="C18" s="38">
        <f>SUM(Tabela11:Tabela19!C18)</f>
        <v>583412.7561803358</v>
      </c>
      <c r="D18" s="38">
        <f>SUM(Tabela11:Tabela19!D18)</f>
        <v>653067.2553274205</v>
      </c>
      <c r="E18" s="38">
        <f>SUM(Tabela11:Tabela19!E18)</f>
        <v>724523.790296469</v>
      </c>
      <c r="F18" s="38">
        <f>SUM(Tabela11:Tabela19!F18)</f>
        <v>805099.1025044743</v>
      </c>
      <c r="G18" s="38">
        <f>SUM(Tabela11:Tabela19!G18)</f>
        <v>848579.3834668658</v>
      </c>
      <c r="H18" s="38">
        <f>SUM(Tabela11:Tabela19!H18)</f>
        <v>898361.8466719706</v>
      </c>
      <c r="I18" s="38">
        <f>SUM(Tabela11:Tabela19!I18)</f>
        <v>953428.747058</v>
      </c>
      <c r="J18" s="38">
        <f>SUM(Tabela11:Tabela19!J18)</f>
        <v>1004827.4396347613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0.1345316257971284</v>
      </c>
      <c r="U18" s="40">
        <f>C18/Tabela1!C18</f>
        <v>0.1333093765992858</v>
      </c>
      <c r="V18" s="40">
        <f>D18/Tabela1!D18</f>
        <v>0.13563858953040697</v>
      </c>
      <c r="W18" s="40">
        <f>E18/Tabela1!E18</f>
        <v>0.13589189253543382</v>
      </c>
      <c r="X18" s="40">
        <f>F18/Tabela1!F18</f>
        <v>0.13931574338014796</v>
      </c>
      <c r="Y18" s="40">
        <f>G18/Tabela1!G18</f>
        <v>0.1415292743833069</v>
      </c>
      <c r="Z18" s="40">
        <f>H18/Tabela1!H18</f>
        <v>0.14329475929030558</v>
      </c>
      <c r="AA18" s="52">
        <f>I18/Tabela1!I18</f>
        <v>0.14477743335875712</v>
      </c>
      <c r="AB18" s="52">
        <f>J18/Tabela1!J18</f>
        <v>0.14346190912415413</v>
      </c>
    </row>
    <row r="19" spans="1:28" ht="18">
      <c r="A19" s="41" t="s">
        <v>39</v>
      </c>
      <c r="B19" s="16">
        <f>SUM(Tabela11:Tabela19!B19)</f>
        <v>522769.3145088933</v>
      </c>
      <c r="C19" s="7">
        <f>SUM(Tabela11:Tabela19!C19)</f>
        <v>583412.756180336</v>
      </c>
      <c r="D19" s="7">
        <f>SUM(Tabela11:Tabela19!D19)</f>
        <v>653067.255327421</v>
      </c>
      <c r="E19" s="7">
        <f>SUM(Tabela11:Tabela19!E19)</f>
        <v>724523.7902964693</v>
      </c>
      <c r="F19" s="7">
        <f>SUM(Tabela11:Tabela19!F19)</f>
        <v>805099.1025044759</v>
      </c>
      <c r="G19" s="7">
        <f>SUM(Tabela11:Tabela19!G19)</f>
        <v>848579.3834668654</v>
      </c>
      <c r="H19" s="7">
        <f>SUM(Tabela11:Tabela19!H19)</f>
        <v>898361.8466719711</v>
      </c>
      <c r="I19" s="7">
        <f>SUM(Tabela11:Tabela19!I19)</f>
        <v>953428.747057999</v>
      </c>
      <c r="J19" s="7">
        <f>SUM(Tabela11:Tabela19!J19)</f>
        <v>1004827.4396347604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'[1]Total'!$E$17</f>
        <v>41111.06364555324</v>
      </c>
      <c r="C10" s="6">
        <f>'[2]Total'!$E$17</f>
        <v>45886.79325865468</v>
      </c>
      <c r="D10" s="6">
        <f>'[3]Total'!$E$17</f>
        <v>52984.0644962202</v>
      </c>
      <c r="E10" s="6">
        <f>'[4]Total'!$E$17</f>
        <v>60028.885568958154</v>
      </c>
      <c r="F10" s="6">
        <f>'[5]Total'!$E$17</f>
        <v>68566.33068167261</v>
      </c>
      <c r="G10" s="6">
        <f>'[6]Total'!$E$17</f>
        <v>69855.53039511168</v>
      </c>
      <c r="H10" s="6">
        <f>'[7]Total'!$E$17</f>
        <v>75908.36677997373</v>
      </c>
      <c r="I10" s="6">
        <f>'[8]Total'!$E$17</f>
        <v>79222.98872895548</v>
      </c>
      <c r="J10" s="6">
        <f>'[9]Total'!$E$17</f>
        <v>86982.64722723054</v>
      </c>
      <c r="K10" s="28">
        <f>B10/B$18</f>
        <v>0.8877432380042827</v>
      </c>
      <c r="L10" s="29">
        <f aca="true" t="shared" si="0" ref="L10:S18">C10/C$18</f>
        <v>0.8800092469797081</v>
      </c>
      <c r="M10" s="29">
        <f t="shared" si="0"/>
        <v>0.8759128690890482</v>
      </c>
      <c r="N10" s="29">
        <f t="shared" si="0"/>
        <v>0.8867571227252508</v>
      </c>
      <c r="O10" s="29">
        <f t="shared" si="0"/>
        <v>0.8923024649708777</v>
      </c>
      <c r="P10" s="29">
        <f t="shared" si="0"/>
        <v>0.8901515861759527</v>
      </c>
      <c r="Q10" s="29">
        <f t="shared" si="0"/>
        <v>0.8897940786110079</v>
      </c>
      <c r="R10" s="29">
        <f t="shared" si="0"/>
        <v>0.8847503820027086</v>
      </c>
      <c r="S10" s="46">
        <f t="shared" si="0"/>
        <v>0.8859553275312666</v>
      </c>
      <c r="T10" s="29">
        <f>B10/Tabela1!B10</f>
        <v>0.012447185950743385</v>
      </c>
      <c r="U10" s="9">
        <f>C10/Tabela1!C10</f>
        <v>0.012333631036222304</v>
      </c>
      <c r="V10" s="9">
        <f>D10/Tabela1!D10</f>
        <v>0.012941063204897484</v>
      </c>
      <c r="W10" s="9">
        <f>E10/Tabela1!E10</f>
        <v>0.01318226818474349</v>
      </c>
      <c r="X10" s="9">
        <f>F10/Tabela1!F10</f>
        <v>0.013788457351966231</v>
      </c>
      <c r="Y10" s="9">
        <f>G10/Tabela1!G10</f>
        <v>0.013549444651576323</v>
      </c>
      <c r="Z10" s="9">
        <f>H10/Tabela1!H10</f>
        <v>0.01400569368882851</v>
      </c>
      <c r="AA10" s="9">
        <f>I10/Tabela1!I10</f>
        <v>0.0139675638802331</v>
      </c>
      <c r="AB10" s="9">
        <f>J10/Tabela1!J10</f>
        <v>0.014470217383900023</v>
      </c>
    </row>
    <row r="11" spans="1:28" ht="18">
      <c r="A11" s="30" t="s">
        <v>34</v>
      </c>
      <c r="B11" s="14">
        <f>+B12+B13</f>
        <v>19614.709749357335</v>
      </c>
      <c r="C11" s="8">
        <f aca="true" t="shared" si="1" ref="C11:I11">+C12+C13</f>
        <v>22467.8622461001</v>
      </c>
      <c r="D11" s="8">
        <f t="shared" si="1"/>
        <v>25466.477113320987</v>
      </c>
      <c r="E11" s="8">
        <f t="shared" si="1"/>
        <v>29398.103159136597</v>
      </c>
      <c r="F11" s="8">
        <f t="shared" si="1"/>
        <v>32995.1846875247</v>
      </c>
      <c r="G11" s="8">
        <f t="shared" si="1"/>
        <v>34367.563978636776</v>
      </c>
      <c r="H11" s="8">
        <f t="shared" si="1"/>
        <v>37543.61684863773</v>
      </c>
      <c r="I11" s="8">
        <f t="shared" si="1"/>
        <v>39225.262774313975</v>
      </c>
      <c r="J11" s="8">
        <f>+J12+J13</f>
        <v>41677.53896724008</v>
      </c>
      <c r="K11" s="31">
        <f aca="true" t="shared" si="2" ref="K11:K18">B11/B$18</f>
        <v>0.42355571472284453</v>
      </c>
      <c r="L11" s="32">
        <f t="shared" si="0"/>
        <v>0.43088490461697687</v>
      </c>
      <c r="M11" s="32">
        <f t="shared" si="0"/>
        <v>0.4210023380805539</v>
      </c>
      <c r="N11" s="32">
        <f t="shared" si="0"/>
        <v>0.4342738853785541</v>
      </c>
      <c r="O11" s="32">
        <f t="shared" si="0"/>
        <v>0.42938982349127286</v>
      </c>
      <c r="P11" s="32">
        <f t="shared" si="0"/>
        <v>0.4379372887952167</v>
      </c>
      <c r="Q11" s="32">
        <f t="shared" si="0"/>
        <v>0.4400843988435221</v>
      </c>
      <c r="R11" s="32">
        <f t="shared" si="0"/>
        <v>0.43806181489144735</v>
      </c>
      <c r="S11" s="47">
        <f t="shared" si="0"/>
        <v>0.4245034942424568</v>
      </c>
      <c r="T11" s="32">
        <f>B11/Tabela1!B11</f>
        <v>0.012121388557188792</v>
      </c>
      <c r="U11" s="10">
        <f>C11/Tabela1!C11</f>
        <v>0.012165959172257079</v>
      </c>
      <c r="V11" s="10">
        <f>D11/Tabela1!D11</f>
        <v>0.012369248675875504</v>
      </c>
      <c r="W11" s="10">
        <f>E11/Tabela1!E11</f>
        <v>0.012750113808239186</v>
      </c>
      <c r="X11" s="10">
        <f>F11/Tabela1!F11</f>
        <v>0.013117433143019849</v>
      </c>
      <c r="Y11" s="10">
        <f>G11/Tabela1!G11</f>
        <v>0.012862015994879074</v>
      </c>
      <c r="Z11" s="10">
        <f>H11/Tabela1!H11</f>
        <v>0.013396779390729259</v>
      </c>
      <c r="AA11" s="10">
        <f>I11/Tabela1!I11</f>
        <v>0.013430839182764668</v>
      </c>
      <c r="AB11" s="10">
        <f>J11/Tabela1!J11</f>
        <v>0.013638951246457143</v>
      </c>
    </row>
    <row r="12" spans="1:28" ht="18">
      <c r="A12" s="33" t="s">
        <v>35</v>
      </c>
      <c r="B12" s="15">
        <f>'[1]Total'!$G$17</f>
        <v>15625.546582196579</v>
      </c>
      <c r="C12" s="6">
        <f>'[2]Total'!$G$17</f>
        <v>17871.58465651273</v>
      </c>
      <c r="D12" s="6">
        <f>'[3]Total'!$G$17</f>
        <v>20339.201112695548</v>
      </c>
      <c r="E12" s="6">
        <f>'[4]Total'!$G$17</f>
        <v>23559.857762627693</v>
      </c>
      <c r="F12" s="6">
        <f>'[5]Total'!$G$17</f>
        <v>26427.48656287684</v>
      </c>
      <c r="G12" s="6">
        <f>'[6]Total'!$G$17</f>
        <v>27458.20123836753</v>
      </c>
      <c r="H12" s="6">
        <f>'[7]Total'!$G$17</f>
        <v>29978.694402877103</v>
      </c>
      <c r="I12" s="6">
        <f>'[8]Total'!$G$17</f>
        <v>31133.511752654427</v>
      </c>
      <c r="J12" s="6">
        <f>'[9]Total'!$G$17</f>
        <v>33073.08650149145</v>
      </c>
      <c r="K12" s="28">
        <f t="shared" si="2"/>
        <v>0.3374146054225563</v>
      </c>
      <c r="L12" s="29">
        <f t="shared" si="0"/>
        <v>0.3427382616880856</v>
      </c>
      <c r="M12" s="29">
        <f t="shared" si="0"/>
        <v>0.3362401161743875</v>
      </c>
      <c r="N12" s="29">
        <f t="shared" si="0"/>
        <v>0.3480303104645241</v>
      </c>
      <c r="O12" s="29">
        <f t="shared" si="0"/>
        <v>0.34391969307091563</v>
      </c>
      <c r="P12" s="29">
        <f t="shared" si="0"/>
        <v>0.349893004141899</v>
      </c>
      <c r="Q12" s="29">
        <f t="shared" si="0"/>
        <v>0.35140875631652263</v>
      </c>
      <c r="R12" s="29">
        <f t="shared" si="0"/>
        <v>0.34769436066704673</v>
      </c>
      <c r="S12" s="46">
        <f t="shared" si="0"/>
        <v>0.33686347930240734</v>
      </c>
      <c r="T12" s="29">
        <f>B12/Tabela1!B12</f>
        <v>0.012233406469344411</v>
      </c>
      <c r="U12" s="9">
        <f>C12/Tabela1!C12</f>
        <v>0.012294240831911786</v>
      </c>
      <c r="V12" s="9">
        <f>D12/Tabela1!D12</f>
        <v>0.012501176172520268</v>
      </c>
      <c r="W12" s="9">
        <f>E12/Tabela1!E12</f>
        <v>0.012929276956348441</v>
      </c>
      <c r="X12" s="9">
        <f>F12/Tabela1!F12</f>
        <v>0.013211041623426427</v>
      </c>
      <c r="Y12" s="9">
        <f>G12/Tabela1!G12</f>
        <v>0.01291027907888459</v>
      </c>
      <c r="Z12" s="9">
        <f>H12/Tabela1!H12</f>
        <v>0.013447630190606304</v>
      </c>
      <c r="AA12" s="9">
        <f>I12/Tabela1!I12</f>
        <v>0.013463984445577962</v>
      </c>
      <c r="AB12" s="9">
        <f>J12/Tabela1!J12</f>
        <v>0.013653599392598042</v>
      </c>
    </row>
    <row r="13" spans="1:28" ht="18">
      <c r="A13" s="33" t="s">
        <v>36</v>
      </c>
      <c r="B13" s="15">
        <f>'[1]Total'!$J$17+'[1]Total'!$P$17</f>
        <v>3989.1631671607547</v>
      </c>
      <c r="C13" s="6">
        <f>'[2]Total'!$J$17+'[2]Total'!$P$17</f>
        <v>4596.277589587373</v>
      </c>
      <c r="D13" s="6">
        <f>'[3]Total'!$J$17+'[3]Total'!$P$17</f>
        <v>5127.27600062544</v>
      </c>
      <c r="E13" s="6">
        <f>'[4]Total'!$J$17+'[4]Total'!$P$17</f>
        <v>5838.245396508905</v>
      </c>
      <c r="F13" s="6">
        <f>'[5]Total'!$J$17+'[5]Total'!$P$17</f>
        <v>6567.6981246478645</v>
      </c>
      <c r="G13" s="6">
        <f>'[6]Total'!$J$17+'[6]Total'!$P$17</f>
        <v>6909.362740269246</v>
      </c>
      <c r="H13" s="6">
        <f>'[7]Total'!$J$17+'[7]Total'!$P$17</f>
        <v>7564.922445760627</v>
      </c>
      <c r="I13" s="6">
        <f>'[8]Total'!$J$17+'[8]Total'!$P$17</f>
        <v>8091.751021659545</v>
      </c>
      <c r="J13" s="6">
        <f>'[9]Total'!$J$17+'[9]Total'!$P$17</f>
        <v>8604.452465748622</v>
      </c>
      <c r="K13" s="28">
        <f t="shared" si="2"/>
        <v>0.08614110930028825</v>
      </c>
      <c r="L13" s="29">
        <f t="shared" si="0"/>
        <v>0.08814664292889132</v>
      </c>
      <c r="M13" s="29">
        <f t="shared" si="0"/>
        <v>0.0847622219061664</v>
      </c>
      <c r="N13" s="29">
        <f t="shared" si="0"/>
        <v>0.08624357491403001</v>
      </c>
      <c r="O13" s="29">
        <f t="shared" si="0"/>
        <v>0.08547013042035724</v>
      </c>
      <c r="P13" s="29">
        <f t="shared" si="0"/>
        <v>0.08804428465331766</v>
      </c>
      <c r="Q13" s="29">
        <f t="shared" si="0"/>
        <v>0.08867564252699943</v>
      </c>
      <c r="R13" s="29">
        <f t="shared" si="0"/>
        <v>0.09036745422440061</v>
      </c>
      <c r="S13" s="46">
        <f t="shared" si="0"/>
        <v>0.08764001494004944</v>
      </c>
      <c r="T13" s="29">
        <f>B13/Tabela1!B13</f>
        <v>0.011701685710566739</v>
      </c>
      <c r="U13" s="9">
        <f>C13/Tabela1!C13</f>
        <v>0.01169161436686297</v>
      </c>
      <c r="V13" s="9">
        <f>D13/Tabela1!D13</f>
        <v>0.011872239628559083</v>
      </c>
      <c r="W13" s="9">
        <f>E13/Tabela1!E13</f>
        <v>0.012074889703908572</v>
      </c>
      <c r="X13" s="9">
        <f>F13/Tabela1!F13</f>
        <v>0.012753802479120445</v>
      </c>
      <c r="Y13" s="9">
        <f>G13/Tabela1!G13</f>
        <v>0.01267373001597523</v>
      </c>
      <c r="Z13" s="9">
        <f>H13/Tabela1!H13</f>
        <v>0.013198990909371168</v>
      </c>
      <c r="AA13" s="9">
        <f>I13/Tabela1!I13</f>
        <v>0.01330481833013727</v>
      </c>
      <c r="AB13" s="9">
        <f>J13/Tabela1!J13</f>
        <v>0.013582939288446462</v>
      </c>
    </row>
    <row r="14" spans="1:28" ht="18">
      <c r="A14" s="30" t="s">
        <v>43</v>
      </c>
      <c r="B14" s="14">
        <f aca="true" t="shared" si="3" ref="B14:I14">+B15+B16</f>
        <v>5530.491678798148</v>
      </c>
      <c r="C14" s="8">
        <f t="shared" si="3"/>
        <v>6464.765683835688</v>
      </c>
      <c r="D14" s="8">
        <f t="shared" si="3"/>
        <v>7751.299858905083</v>
      </c>
      <c r="E14" s="8">
        <f t="shared" si="3"/>
        <v>7894.127851418991</v>
      </c>
      <c r="F14" s="8">
        <f t="shared" si="3"/>
        <v>8600.282811326706</v>
      </c>
      <c r="G14" s="8">
        <f t="shared" si="3"/>
        <v>8969.938900695252</v>
      </c>
      <c r="H14" s="8">
        <f t="shared" si="3"/>
        <v>9879.673769522244</v>
      </c>
      <c r="I14" s="8">
        <f t="shared" si="3"/>
        <v>10827.69828910492</v>
      </c>
      <c r="J14" s="8">
        <f>+J15+J16</f>
        <v>11903.1118188891</v>
      </c>
      <c r="K14" s="31">
        <f t="shared" si="2"/>
        <v>0.11942421711638349</v>
      </c>
      <c r="L14" s="32">
        <f t="shared" si="0"/>
        <v>0.12398019511331819</v>
      </c>
      <c r="M14" s="32">
        <f t="shared" si="0"/>
        <v>0.12814160942800898</v>
      </c>
      <c r="N14" s="32">
        <f t="shared" si="0"/>
        <v>0.11661342757909646</v>
      </c>
      <c r="O14" s="32">
        <f t="shared" si="0"/>
        <v>0.11192160169137824</v>
      </c>
      <c r="P14" s="32">
        <f t="shared" si="0"/>
        <v>0.11430169229541778</v>
      </c>
      <c r="Q14" s="32">
        <f t="shared" si="0"/>
        <v>0.11580904176492718</v>
      </c>
      <c r="R14" s="32">
        <f t="shared" si="0"/>
        <v>0.12092210040536244</v>
      </c>
      <c r="S14" s="47">
        <f t="shared" si="0"/>
        <v>0.1212382660945711</v>
      </c>
      <c r="T14" s="32">
        <f>B14/Tabela1!B14</f>
        <v>0.008836133343129675</v>
      </c>
      <c r="U14" s="10">
        <f>C14/Tabela1!C14</f>
        <v>0.009270607858197848</v>
      </c>
      <c r="V14" s="10">
        <f>D14/Tabela1!D14</f>
        <v>0.010125747035815732</v>
      </c>
      <c r="W14" s="10">
        <f>E14/Tabela1!E14</f>
        <v>0.009535065333340472</v>
      </c>
      <c r="X14" s="10">
        <f>F14/Tabela1!F14</f>
        <v>0.00997316033808123</v>
      </c>
      <c r="Y14" s="10">
        <f>G14/Tabela1!G14</f>
        <v>0.009978406559645875</v>
      </c>
      <c r="Z14" s="10">
        <f>H14/Tabela1!H14</f>
        <v>0.010852371859268524</v>
      </c>
      <c r="AA14" s="10">
        <f>I14/Tabela1!I14</f>
        <v>0.011010595287424272</v>
      </c>
      <c r="AB14" s="10">
        <f>J14/Tabela1!J14</f>
        <v>0.011050478963057504</v>
      </c>
    </row>
    <row r="15" spans="1:28" ht="18">
      <c r="A15" s="33" t="s">
        <v>37</v>
      </c>
      <c r="B15" s="15">
        <f>'[1]Impostos'!$B$17</f>
        <v>5198.5694618463485</v>
      </c>
      <c r="C15" s="6">
        <f>'[2]Impostos'!$B$17</f>
        <v>6256.742069119866</v>
      </c>
      <c r="D15" s="6">
        <f>'[3]Impostos'!$B$17</f>
        <v>7506.044013458138</v>
      </c>
      <c r="E15" s="6">
        <f>'[4]Impostos'!$B$17</f>
        <v>7665.958972546888</v>
      </c>
      <c r="F15" s="6">
        <f>'[5]Impostos'!$B$17</f>
        <v>8275.696964088105</v>
      </c>
      <c r="G15" s="6">
        <f>'[6]Impostos'!$B$17</f>
        <v>8620.463446799658</v>
      </c>
      <c r="H15" s="6">
        <f>'[7]Impostos'!$B$17</f>
        <v>9401.671356567591</v>
      </c>
      <c r="I15" s="6">
        <f>'[8]Impostos'!$B$17</f>
        <v>10319.768573536358</v>
      </c>
      <c r="J15" s="6">
        <f>'[9]Impostos'!$B$17</f>
        <v>11196.848424778842</v>
      </c>
      <c r="K15" s="28">
        <f t="shared" si="2"/>
        <v>0.11225676199571738</v>
      </c>
      <c r="L15" s="29">
        <f t="shared" si="0"/>
        <v>0.119990753020292</v>
      </c>
      <c r="M15" s="29">
        <f t="shared" si="0"/>
        <v>0.12408713091095185</v>
      </c>
      <c r="N15" s="29">
        <f t="shared" si="0"/>
        <v>0.1132428772747493</v>
      </c>
      <c r="O15" s="29">
        <f t="shared" si="0"/>
        <v>0.1076975350291224</v>
      </c>
      <c r="P15" s="29">
        <f t="shared" si="0"/>
        <v>0.10984841382404721</v>
      </c>
      <c r="Q15" s="29">
        <f t="shared" si="0"/>
        <v>0.1102059213889921</v>
      </c>
      <c r="R15" s="29">
        <f t="shared" si="0"/>
        <v>0.11524961799729137</v>
      </c>
      <c r="S15" s="46">
        <f t="shared" si="0"/>
        <v>0.11404467246873337</v>
      </c>
      <c r="T15" s="29">
        <f>B15/Tabela1!B15</f>
        <v>0.00891682168798376</v>
      </c>
      <c r="U15" s="9">
        <f>C15/Tabela1!C15</f>
        <v>0.009538865304083672</v>
      </c>
      <c r="V15" s="9">
        <f>D15/Tabela1!D15</f>
        <v>0.010417812068905026</v>
      </c>
      <c r="W15" s="9">
        <f>E15/Tabela1!E15</f>
        <v>0.009855204349125415</v>
      </c>
      <c r="X15" s="9">
        <f>F15/Tabela1!F15</f>
        <v>0.010264827822651446</v>
      </c>
      <c r="Y15" s="9">
        <f>G15/Tabela1!G15</f>
        <v>0.010260184586269795</v>
      </c>
      <c r="Z15" s="9">
        <f>H15/Tabela1!H15</f>
        <v>0.011067221840184336</v>
      </c>
      <c r="AA15" s="9">
        <f>I15/Tabela1!I15</f>
        <v>0.011296299802568986</v>
      </c>
      <c r="AB15" s="9">
        <f>J15/Tabela1!J15</f>
        <v>0.011275881075235158</v>
      </c>
    </row>
    <row r="16" spans="1:28" ht="18">
      <c r="A16" s="34" t="s">
        <v>42</v>
      </c>
      <c r="B16" s="15">
        <f>'[1]Total'!$Q$17</f>
        <v>331.9222169518001</v>
      </c>
      <c r="C16" s="6">
        <f>'[2]Total'!$Q$17</f>
        <v>208.0236147158224</v>
      </c>
      <c r="D16" s="6">
        <f>'[3]Total'!$Q$17</f>
        <v>245.25584544694516</v>
      </c>
      <c r="E16" s="6">
        <f>'[4]Total'!$Q$17</f>
        <v>228.16887887210322</v>
      </c>
      <c r="F16" s="6">
        <f>'[5]Total'!$Q$17</f>
        <v>324.5858472386013</v>
      </c>
      <c r="G16" s="6">
        <f>'[6]Total'!$Q$17</f>
        <v>349.47545389559224</v>
      </c>
      <c r="H16" s="6">
        <f>'[7]Total'!$Q$17</f>
        <v>478.0024129546529</v>
      </c>
      <c r="I16" s="6">
        <f>'[8]Total'!$Q$17</f>
        <v>507.9297155685614</v>
      </c>
      <c r="J16" s="6">
        <f>'[9]Total'!$Q$17</f>
        <v>706.2633941102577</v>
      </c>
      <c r="K16" s="28">
        <f t="shared" si="2"/>
        <v>0.007167455120666114</v>
      </c>
      <c r="L16" s="29">
        <f t="shared" si="0"/>
        <v>0.003989442093026198</v>
      </c>
      <c r="M16" s="29">
        <f t="shared" si="0"/>
        <v>0.004054478517057125</v>
      </c>
      <c r="N16" s="29">
        <f t="shared" si="0"/>
        <v>0.003370550304347156</v>
      </c>
      <c r="O16" s="29">
        <f t="shared" si="0"/>
        <v>0.004224066662255864</v>
      </c>
      <c r="P16" s="29">
        <f t="shared" si="0"/>
        <v>0.004453278471370558</v>
      </c>
      <c r="Q16" s="29">
        <f t="shared" si="0"/>
        <v>0.005603120375935074</v>
      </c>
      <c r="R16" s="29">
        <f t="shared" si="0"/>
        <v>0.00567248240807106</v>
      </c>
      <c r="S16" s="46">
        <f t="shared" si="0"/>
        <v>0.007193593625837728</v>
      </c>
      <c r="T16" s="29">
        <f>B16/Tabela1!B16</f>
        <v>0.0077392794476730115</v>
      </c>
      <c r="U16" s="9">
        <f>C16/Tabela1!C16</f>
        <v>0.005022420017765334</v>
      </c>
      <c r="V16" s="9">
        <f>D16/Tabela1!D16</f>
        <v>0.005449766581048934</v>
      </c>
      <c r="W16" s="9">
        <f>E16/Tabela1!E16</f>
        <v>0.004559183128963419</v>
      </c>
      <c r="X16" s="9">
        <f>F16/Tabela1!F16</f>
        <v>0.005783369810394863</v>
      </c>
      <c r="Y16" s="9">
        <f>G16/Tabela1!G16</f>
        <v>0.005948619617280162</v>
      </c>
      <c r="Z16" s="9">
        <f>H16/Tabela1!H16</f>
        <v>0.007853614829039382</v>
      </c>
      <c r="AA16" s="9">
        <f>I16/Tabela1!I16</f>
        <v>0.007273178812769366</v>
      </c>
      <c r="AB16" s="9">
        <f>J16/Tabela1!J16</f>
        <v>0.008391215014319834</v>
      </c>
    </row>
    <row r="17" spans="1:28" ht="18">
      <c r="A17" s="35" t="s">
        <v>41</v>
      </c>
      <c r="B17" s="14">
        <f>'[1]Total'!$V$17</f>
        <v>21164.431679244102</v>
      </c>
      <c r="C17" s="8">
        <f>'[2]Total'!$V$17</f>
        <v>23210.907397838757</v>
      </c>
      <c r="D17" s="8">
        <f>'[3]Total'!$V$17</f>
        <v>27272.331537452268</v>
      </c>
      <c r="E17" s="8">
        <f>'[4]Total'!$V$17</f>
        <v>30402.613530949457</v>
      </c>
      <c r="F17" s="8">
        <f>'[5]Total'!$V$17</f>
        <v>35246.5601469093</v>
      </c>
      <c r="G17" s="8">
        <f>'[6]Total'!$V$17</f>
        <v>35138.49096257932</v>
      </c>
      <c r="H17" s="8">
        <f>'[7]Total'!$V$17</f>
        <v>37886.74751838135</v>
      </c>
      <c r="I17" s="8">
        <f>'[8]Total'!$V$17</f>
        <v>39489.79623907294</v>
      </c>
      <c r="J17" s="8">
        <f>'[9]Total'!$V$17</f>
        <v>44598.84486588021</v>
      </c>
      <c r="K17" s="31">
        <f t="shared" si="2"/>
        <v>0.457020068160772</v>
      </c>
      <c r="L17" s="32">
        <f t="shared" si="0"/>
        <v>0.4451349002697049</v>
      </c>
      <c r="M17" s="32">
        <f t="shared" si="0"/>
        <v>0.45085605249143723</v>
      </c>
      <c r="N17" s="32">
        <f t="shared" si="0"/>
        <v>0.4491126870423496</v>
      </c>
      <c r="O17" s="32">
        <f t="shared" si="0"/>
        <v>0.45868857481734887</v>
      </c>
      <c r="P17" s="32">
        <f t="shared" si="0"/>
        <v>0.4477610189093656</v>
      </c>
      <c r="Q17" s="32">
        <f t="shared" si="0"/>
        <v>0.4441065593915508</v>
      </c>
      <c r="R17" s="32">
        <f t="shared" si="0"/>
        <v>0.44101608470319015</v>
      </c>
      <c r="S17" s="47">
        <f t="shared" si="0"/>
        <v>0.45425823966297213</v>
      </c>
      <c r="T17" s="32">
        <f>B17/Tabela1!B17</f>
        <v>0.012891290990560238</v>
      </c>
      <c r="U17" s="10">
        <f>C17/Tabela1!C17</f>
        <v>0.012667904516790318</v>
      </c>
      <c r="V17" s="10">
        <f>D17/Tabela1!D17</f>
        <v>0.013701921288992096</v>
      </c>
      <c r="W17" s="10">
        <f>E17/Tabela1!E17</f>
        <v>0.013831937988630937</v>
      </c>
      <c r="X17" s="10">
        <f>F17/Tabela1!F17</f>
        <v>0.014678476732201856</v>
      </c>
      <c r="Y17" s="10">
        <f>G17/Tabela1!G17</f>
        <v>0.01449110328574481</v>
      </c>
      <c r="Z17" s="10">
        <f>H17/Tabela1!H17</f>
        <v>0.014819644625933803</v>
      </c>
      <c r="AA17" s="53">
        <f>I17/Tabela1!I17</f>
        <v>0.014726464939933105</v>
      </c>
      <c r="AB17" s="53">
        <f>J17/Tabela1!J17</f>
        <v>0.01553311839464208</v>
      </c>
    </row>
    <row r="18" spans="1:28" ht="18">
      <c r="A18" s="36" t="s">
        <v>38</v>
      </c>
      <c r="B18" s="37">
        <f aca="true" t="shared" si="4" ref="B18:I18">B11+B14+B17</f>
        <v>46309.63310739958</v>
      </c>
      <c r="C18" s="38">
        <f t="shared" si="4"/>
        <v>52143.535327774545</v>
      </c>
      <c r="D18" s="38">
        <f t="shared" si="4"/>
        <v>60490.108509678335</v>
      </c>
      <c r="E18" s="38">
        <f t="shared" si="4"/>
        <v>67694.84454150504</v>
      </c>
      <c r="F18" s="38">
        <f t="shared" si="4"/>
        <v>76842.02764576071</v>
      </c>
      <c r="G18" s="38">
        <f t="shared" si="4"/>
        <v>78475.99384191135</v>
      </c>
      <c r="H18" s="38">
        <f t="shared" si="4"/>
        <v>85310.03813654132</v>
      </c>
      <c r="I18" s="38">
        <f t="shared" si="4"/>
        <v>89542.75730249184</v>
      </c>
      <c r="J18" s="38">
        <f>J11+J14+J17</f>
        <v>98179.49565200938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0.011917513249337822</v>
      </c>
      <c r="U18" s="40">
        <f>C18/Tabela1!C18</f>
        <v>0.011914758658584768</v>
      </c>
      <c r="V18" s="40">
        <f>D18/Tabela1!D18</f>
        <v>0.012563473259244179</v>
      </c>
      <c r="W18" s="40">
        <f>E18/Tabela1!E18</f>
        <v>0.012696864703190595</v>
      </c>
      <c r="X18" s="40">
        <f>F18/Tabela1!F18</f>
        <v>0.01329687757818304</v>
      </c>
      <c r="Y18" s="40">
        <f>G18/Tabela1!G18</f>
        <v>0.01308852263129281</v>
      </c>
      <c r="Z18" s="40">
        <f>H18/Tabela1!H18</f>
        <v>0.013607525102617306</v>
      </c>
      <c r="AA18" s="52">
        <f>I18/Tabela1!I18</f>
        <v>0.013596999899702257</v>
      </c>
      <c r="AB18" s="52">
        <f>J18/Tabela1!J18</f>
        <v>0.014017349972253478</v>
      </c>
    </row>
    <row r="19" spans="1:28" ht="18">
      <c r="A19" s="41" t="s">
        <v>39</v>
      </c>
      <c r="B19" s="16">
        <f>'[10]PIB_UF'!B$14</f>
        <v>46309.63310739961</v>
      </c>
      <c r="C19" s="7">
        <f>'[10]PIB_UF'!C$14</f>
        <v>52143.53532777457</v>
      </c>
      <c r="D19" s="7">
        <f>'[10]PIB_UF'!D$14</f>
        <v>60490.108509678255</v>
      </c>
      <c r="E19" s="7">
        <f>'[10]PIB_UF'!E$14</f>
        <v>67694.84454150504</v>
      </c>
      <c r="F19" s="7">
        <f>'[10]PIB_UF'!F$14</f>
        <v>76842.02764576071</v>
      </c>
      <c r="G19" s="7">
        <f>'[10]PIB_UF'!G$14</f>
        <v>78475.99384191129</v>
      </c>
      <c r="H19" s="7">
        <f>'[10]PIB_UF'!H$14</f>
        <v>85310.03813654133</v>
      </c>
      <c r="I19" s="7">
        <f>'[10]PIB_UF'!I$14</f>
        <v>89542.75730249175</v>
      </c>
      <c r="J19" s="7">
        <f>'[10]PIB_UF'!J$14</f>
        <v>98179.49565200941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'[1]Total'!$E$18</f>
        <v>19670.255465504837</v>
      </c>
      <c r="C10" s="6">
        <f>'[2]Total'!$E$18</f>
        <v>23151.7930225824</v>
      </c>
      <c r="D10" s="6">
        <f>'[3]Total'!$E$18</f>
        <v>25418.40210648875</v>
      </c>
      <c r="E10" s="6">
        <f>'[4]Total'!$E$18</f>
        <v>27848.172420563616</v>
      </c>
      <c r="F10" s="6">
        <f>'[5]Total'!$E$18</f>
        <v>33983.74397368826</v>
      </c>
      <c r="G10" s="6">
        <f>'[6]Total'!$E$18</f>
        <v>35068.89110070257</v>
      </c>
      <c r="H10" s="6">
        <f>'[7]Total'!$E$18</f>
        <v>36989.06913889008</v>
      </c>
      <c r="I10" s="6">
        <f>'[8]Total'!$E$18</f>
        <v>40512.96199207883</v>
      </c>
      <c r="J10" s="6">
        <f>'[9]Total'!$E$18</f>
        <v>44692.75419639763</v>
      </c>
      <c r="K10" s="28">
        <f>B10/B$18</f>
        <v>0.8832962296749728</v>
      </c>
      <c r="L10" s="29">
        <f aca="true" t="shared" si="0" ref="L10:S18">C10/C$18</f>
        <v>0.8924663504620673</v>
      </c>
      <c r="M10" s="29">
        <f t="shared" si="0"/>
        <v>0.8875857936615748</v>
      </c>
      <c r="N10" s="29">
        <f t="shared" si="0"/>
        <v>0.8901845900459506</v>
      </c>
      <c r="O10" s="29">
        <f t="shared" si="0"/>
        <v>0.9008641033406085</v>
      </c>
      <c r="P10" s="29">
        <f t="shared" si="0"/>
        <v>0.8957643064753613</v>
      </c>
      <c r="Q10" s="29">
        <f t="shared" si="0"/>
        <v>0.8930904131532725</v>
      </c>
      <c r="R10" s="29">
        <f t="shared" si="0"/>
        <v>0.8930338110730351</v>
      </c>
      <c r="S10" s="46">
        <f t="shared" si="0"/>
        <v>0.8871408902856587</v>
      </c>
      <c r="T10" s="29">
        <f>B10/Tabela1!B10</f>
        <v>0.0059555580850131585</v>
      </c>
      <c r="U10" s="9">
        <f>C10/Tabela1!C10</f>
        <v>0.006222829112462781</v>
      </c>
      <c r="V10" s="9">
        <f>D10/Tabela1!D10</f>
        <v>0.006208303408868084</v>
      </c>
      <c r="W10" s="9">
        <f>E10/Tabela1!E10</f>
        <v>0.006115423830101569</v>
      </c>
      <c r="X10" s="9">
        <f>F10/Tabela1!F10</f>
        <v>0.006834016051067315</v>
      </c>
      <c r="Y10" s="9">
        <f>G10/Tabela1!G10</f>
        <v>0.006802095643301818</v>
      </c>
      <c r="Z10" s="9">
        <f>H10/Tabela1!H10</f>
        <v>0.006824775636338273</v>
      </c>
      <c r="AA10" s="9">
        <f>I10/Tabela1!I10</f>
        <v>0.007142716952244898</v>
      </c>
      <c r="AB10" s="9">
        <f>J10/Tabela1!J10</f>
        <v>0.007434975702885084</v>
      </c>
    </row>
    <row r="11" spans="1:28" ht="18">
      <c r="A11" s="30" t="s">
        <v>34</v>
      </c>
      <c r="B11" s="14">
        <f>+B12+B13</f>
        <v>10943.819705788235</v>
      </c>
      <c r="C11" s="8">
        <f aca="true" t="shared" si="1" ref="C11:I11">+C12+C13</f>
        <v>12525.447492379128</v>
      </c>
      <c r="D11" s="8">
        <f t="shared" si="1"/>
        <v>14062.159460761848</v>
      </c>
      <c r="E11" s="8">
        <f t="shared" si="1"/>
        <v>16687.845014707742</v>
      </c>
      <c r="F11" s="8">
        <f t="shared" si="1"/>
        <v>18717.909032827025</v>
      </c>
      <c r="G11" s="8">
        <f t="shared" si="1"/>
        <v>20606.161561042012</v>
      </c>
      <c r="H11" s="8">
        <f t="shared" si="1"/>
        <v>21704.10682871938</v>
      </c>
      <c r="I11" s="8">
        <f t="shared" si="1"/>
        <v>22797.77364090411</v>
      </c>
      <c r="J11" s="8">
        <f>+J12+J13</f>
        <v>24670.80986619884</v>
      </c>
      <c r="K11" s="31">
        <f aca="true" t="shared" si="2" ref="K11:K18">B11/B$18</f>
        <v>0.4914341199745737</v>
      </c>
      <c r="L11" s="32">
        <f t="shared" si="0"/>
        <v>0.4828369189601962</v>
      </c>
      <c r="M11" s="32">
        <f t="shared" si="0"/>
        <v>0.49103688395855977</v>
      </c>
      <c r="N11" s="32">
        <f t="shared" si="0"/>
        <v>0.5334376076398667</v>
      </c>
      <c r="O11" s="32">
        <f t="shared" si="0"/>
        <v>0.4961870107756326</v>
      </c>
      <c r="P11" s="32">
        <f t="shared" si="0"/>
        <v>0.5263429621096931</v>
      </c>
      <c r="Q11" s="32">
        <f t="shared" si="0"/>
        <v>0.5240394036951803</v>
      </c>
      <c r="R11" s="32">
        <f t="shared" si="0"/>
        <v>0.5025350326766442</v>
      </c>
      <c r="S11" s="47">
        <f t="shared" si="0"/>
        <v>0.4897099009067552</v>
      </c>
      <c r="T11" s="32">
        <f>B11/Tabela1!B11</f>
        <v>0.0067630004546982946</v>
      </c>
      <c r="U11" s="10">
        <f>C11/Tabela1!C11</f>
        <v>0.006782313383329765</v>
      </c>
      <c r="V11" s="10">
        <f>D11/Tabela1!D11</f>
        <v>0.006830090652742666</v>
      </c>
      <c r="W11" s="10">
        <f>E11/Tabela1!E11</f>
        <v>0.00723760720207057</v>
      </c>
      <c r="X11" s="10">
        <f>F11/Tabela1!F11</f>
        <v>0.00744141675946035</v>
      </c>
      <c r="Y11" s="10">
        <f>G11/Tabela1!G11</f>
        <v>0.007711829088495601</v>
      </c>
      <c r="Z11" s="10">
        <f>H11/Tabela1!H11</f>
        <v>0.007744728810477523</v>
      </c>
      <c r="AA11" s="10">
        <f>I11/Tabela1!I11</f>
        <v>0.00780602116696488</v>
      </c>
      <c r="AB11" s="10">
        <f>J11/Tabela1!J11</f>
        <v>0.008073508688701303</v>
      </c>
    </row>
    <row r="12" spans="1:28" ht="18">
      <c r="A12" s="33" t="s">
        <v>35</v>
      </c>
      <c r="B12" s="15">
        <f>'[1]Total'!$G$18</f>
        <v>8674.241772078232</v>
      </c>
      <c r="C12" s="6">
        <f>'[2]Total'!$G$18</f>
        <v>9907.644416623029</v>
      </c>
      <c r="D12" s="6">
        <f>'[3]Total'!$G$18</f>
        <v>11229.430872867782</v>
      </c>
      <c r="E12" s="6">
        <f>'[4]Total'!$G$18</f>
        <v>13329.737201851436</v>
      </c>
      <c r="F12" s="6">
        <f>'[5]Total'!$G$18</f>
        <v>14949.632061469581</v>
      </c>
      <c r="G12" s="6">
        <f>'[6]Total'!$G$18</f>
        <v>16450.48528640607</v>
      </c>
      <c r="H12" s="6">
        <f>'[7]Total'!$G$18</f>
        <v>17293.373352422994</v>
      </c>
      <c r="I12" s="6">
        <f>'[8]Total'!$G$18</f>
        <v>18001.275928525112</v>
      </c>
      <c r="J12" s="6">
        <f>'[9]Total'!$G$18</f>
        <v>19431.97003904243</v>
      </c>
      <c r="K12" s="28">
        <f t="shared" si="2"/>
        <v>0.38951832964255884</v>
      </c>
      <c r="L12" s="29">
        <f t="shared" si="0"/>
        <v>0.3819245984773041</v>
      </c>
      <c r="M12" s="29">
        <f t="shared" si="0"/>
        <v>0.39212076636075277</v>
      </c>
      <c r="N12" s="29">
        <f t="shared" si="0"/>
        <v>0.4260935499554848</v>
      </c>
      <c r="O12" s="29">
        <f t="shared" si="0"/>
        <v>0.39629497246551226</v>
      </c>
      <c r="P12" s="29">
        <f t="shared" si="0"/>
        <v>0.4201945679276256</v>
      </c>
      <c r="Q12" s="29">
        <f t="shared" si="0"/>
        <v>0.41754351519733013</v>
      </c>
      <c r="R12" s="29">
        <f t="shared" si="0"/>
        <v>0.3968050533992363</v>
      </c>
      <c r="S12" s="46">
        <f t="shared" si="0"/>
        <v>0.38572013540910516</v>
      </c>
      <c r="T12" s="29">
        <f>B12/Tabela1!B12</f>
        <v>0.00679115606311687</v>
      </c>
      <c r="U12" s="9">
        <f>C12/Tabela1!C12</f>
        <v>0.006815678009309655</v>
      </c>
      <c r="V12" s="9">
        <f>D12/Tabela1!D12</f>
        <v>0.006901996439340657</v>
      </c>
      <c r="W12" s="9">
        <f>E12/Tabela1!E12</f>
        <v>0.007315148748964958</v>
      </c>
      <c r="X12" s="9">
        <f>F12/Tabela1!F12</f>
        <v>0.007473287743391266</v>
      </c>
      <c r="Y12" s="9">
        <f>G12/Tabela1!G12</f>
        <v>0.00773467840033988</v>
      </c>
      <c r="Z12" s="9">
        <f>H12/Tabela1!H12</f>
        <v>0.00775733881089736</v>
      </c>
      <c r="AA12" s="9">
        <f>I12/Tabela1!I12</f>
        <v>0.007784823666143439</v>
      </c>
      <c r="AB12" s="9">
        <f>J12/Tabela1!J12</f>
        <v>0.008022121984595797</v>
      </c>
    </row>
    <row r="13" spans="1:28" ht="18">
      <c r="A13" s="33" t="s">
        <v>36</v>
      </c>
      <c r="B13" s="15">
        <f>'[1]Total'!$J$18+'[1]Total'!$P$18</f>
        <v>2269.577933710002</v>
      </c>
      <c r="C13" s="6">
        <f>'[2]Total'!$J$18+'[2]Total'!$P$18</f>
        <v>2617.8030757561</v>
      </c>
      <c r="D13" s="6">
        <f>'[3]Total'!$J$18+'[3]Total'!$P$18</f>
        <v>2832.728587894066</v>
      </c>
      <c r="E13" s="6">
        <f>'[4]Total'!$J$18+'[4]Total'!$P$18</f>
        <v>3358.107812856307</v>
      </c>
      <c r="F13" s="6">
        <f>'[5]Total'!$J$18+'[5]Total'!$P$18</f>
        <v>3768.2769713574453</v>
      </c>
      <c r="G13" s="6">
        <f>'[6]Total'!$J$18+'[6]Total'!$P$18</f>
        <v>4155.676274635944</v>
      </c>
      <c r="H13" s="6">
        <f>'[7]Total'!$J$18+'[7]Total'!$P$18</f>
        <v>4410.7334762963865</v>
      </c>
      <c r="I13" s="6">
        <f>'[8]Total'!$J$18+'[8]Total'!$P$18</f>
        <v>4796.4977123789995</v>
      </c>
      <c r="J13" s="6">
        <f>'[9]Total'!$J$18+'[9]Total'!$P$18</f>
        <v>5238.839827156413</v>
      </c>
      <c r="K13" s="28">
        <f t="shared" si="2"/>
        <v>0.10191579033201485</v>
      </c>
      <c r="L13" s="29">
        <f t="shared" si="0"/>
        <v>0.10091232048289216</v>
      </c>
      <c r="M13" s="29">
        <f t="shared" si="0"/>
        <v>0.09891611759780701</v>
      </c>
      <c r="N13" s="29">
        <f t="shared" si="0"/>
        <v>0.10734405768438196</v>
      </c>
      <c r="O13" s="29">
        <f t="shared" si="0"/>
        <v>0.09989203831012035</v>
      </c>
      <c r="P13" s="29">
        <f t="shared" si="0"/>
        <v>0.10614839418206762</v>
      </c>
      <c r="Q13" s="29">
        <f t="shared" si="0"/>
        <v>0.1064958884978502</v>
      </c>
      <c r="R13" s="29">
        <f t="shared" si="0"/>
        <v>0.105729979277408</v>
      </c>
      <c r="S13" s="46">
        <f t="shared" si="0"/>
        <v>0.10398976549765009</v>
      </c>
      <c r="T13" s="29">
        <f>B13/Tabela1!B13</f>
        <v>0.006657508495651286</v>
      </c>
      <c r="U13" s="9">
        <f>C13/Tabela1!C13</f>
        <v>0.006658941600799997</v>
      </c>
      <c r="V13" s="9">
        <f>D13/Tabela1!D13</f>
        <v>0.006559200751831138</v>
      </c>
      <c r="W13" s="9">
        <f>E13/Tabela1!E13</f>
        <v>0.006945371203190689</v>
      </c>
      <c r="X13" s="9">
        <f>F13/Tabela1!F13</f>
        <v>0.007317611020967542</v>
      </c>
      <c r="Y13" s="9">
        <f>G13/Tabela1!G13</f>
        <v>0.007622688389418284</v>
      </c>
      <c r="Z13" s="9">
        <f>H13/Tabela1!H13</f>
        <v>0.00769568114871025</v>
      </c>
      <c r="AA13" s="9">
        <f>I13/Tabela1!I13</f>
        <v>0.007886615704474976</v>
      </c>
      <c r="AB13" s="9">
        <f>J13/Tabela1!J13</f>
        <v>0.008270002489690063</v>
      </c>
    </row>
    <row r="14" spans="1:28" ht="18">
      <c r="A14" s="30" t="s">
        <v>43</v>
      </c>
      <c r="B14" s="14">
        <f aca="true" t="shared" si="3" ref="B14:I14">+B15+B16</f>
        <v>2758.751528728625</v>
      </c>
      <c r="C14" s="8">
        <f t="shared" si="3"/>
        <v>2877.601863726199</v>
      </c>
      <c r="D14" s="8">
        <f t="shared" si="3"/>
        <v>3304.608220089018</v>
      </c>
      <c r="E14" s="8">
        <f t="shared" si="3"/>
        <v>3559.5111153370663</v>
      </c>
      <c r="F14" s="8">
        <f t="shared" si="3"/>
        <v>3876.0414444186695</v>
      </c>
      <c r="G14" s="8">
        <f t="shared" si="3"/>
        <v>4217.223377191561</v>
      </c>
      <c r="H14" s="8">
        <f t="shared" si="3"/>
        <v>4635.489516344891</v>
      </c>
      <c r="I14" s="8">
        <f t="shared" si="3"/>
        <v>5031.426654034275</v>
      </c>
      <c r="J14" s="8">
        <f>+J15+J16</f>
        <v>5959.393110056251</v>
      </c>
      <c r="K14" s="31">
        <f t="shared" si="2"/>
        <v>0.12388221536875305</v>
      </c>
      <c r="L14" s="32">
        <f t="shared" si="0"/>
        <v>0.11092716796913149</v>
      </c>
      <c r="M14" s="32">
        <f t="shared" si="0"/>
        <v>0.1153936938081373</v>
      </c>
      <c r="N14" s="32">
        <f t="shared" si="0"/>
        <v>0.11378204268193055</v>
      </c>
      <c r="O14" s="32">
        <f t="shared" si="0"/>
        <v>0.10274873195374706</v>
      </c>
      <c r="P14" s="32">
        <f t="shared" si="0"/>
        <v>0.10772049115764595</v>
      </c>
      <c r="Q14" s="32">
        <f t="shared" si="0"/>
        <v>0.1119225583043247</v>
      </c>
      <c r="R14" s="32">
        <f t="shared" si="0"/>
        <v>0.11090855615210765</v>
      </c>
      <c r="S14" s="47">
        <f t="shared" si="0"/>
        <v>0.11829258241694258</v>
      </c>
      <c r="T14" s="32">
        <f>B14/Tabela1!B14</f>
        <v>0.0044076906329793735</v>
      </c>
      <c r="U14" s="10">
        <f>C14/Tabela1!C14</f>
        <v>0.004126540659830497</v>
      </c>
      <c r="V14" s="10">
        <f>D14/Tabela1!D14</f>
        <v>0.0043169052285670865</v>
      </c>
      <c r="W14" s="10">
        <f>E14/Tabela1!E14</f>
        <v>0.004299419983854164</v>
      </c>
      <c r="X14" s="10">
        <f>F14/Tabela1!F14</f>
        <v>0.0044947804217931415</v>
      </c>
      <c r="Y14" s="10">
        <f>G14/Tabela1!G14</f>
        <v>0.004691355189409209</v>
      </c>
      <c r="Z14" s="10">
        <f>H14/Tabela1!H14</f>
        <v>0.005091874200978625</v>
      </c>
      <c r="AA14" s="10">
        <f>I14/Tabela1!I14</f>
        <v>0.005116415430754514</v>
      </c>
      <c r="AB14" s="10">
        <f>J14/Tabela1!J14</f>
        <v>0.005532515294930037</v>
      </c>
    </row>
    <row r="15" spans="1:28" ht="18">
      <c r="A15" s="33" t="s">
        <v>37</v>
      </c>
      <c r="B15" s="15">
        <f>'[1]Impostos'!$B$18</f>
        <v>2598.8936655210205</v>
      </c>
      <c r="C15" s="6">
        <f>'[2]Impostos'!$B$18</f>
        <v>2789.5693723087297</v>
      </c>
      <c r="D15" s="6">
        <f>'[3]Impostos'!$B$18</f>
        <v>3219.2825973523595</v>
      </c>
      <c r="E15" s="6">
        <f>'[4]Impostos'!$B$18</f>
        <v>3435.4205914498975</v>
      </c>
      <c r="F15" s="6">
        <f>'[5]Impostos'!$B$18</f>
        <v>3739.7526643383057</v>
      </c>
      <c r="G15" s="6">
        <f>'[6]Impostos'!$B$18</f>
        <v>4080.79464497206</v>
      </c>
      <c r="H15" s="6">
        <f>'[7]Impostos'!$B$18</f>
        <v>4427.8675946386</v>
      </c>
      <c r="I15" s="6">
        <f>'[8]Impostos'!$B$18</f>
        <v>4852.579031950269</v>
      </c>
      <c r="J15" s="6">
        <f>'[9]Impostos'!$B$18</f>
        <v>5685.66335349864</v>
      </c>
      <c r="K15" s="28">
        <f t="shared" si="2"/>
        <v>0.11670377032502718</v>
      </c>
      <c r="L15" s="29">
        <f t="shared" si="0"/>
        <v>0.10753364953793274</v>
      </c>
      <c r="M15" s="29">
        <f t="shared" si="0"/>
        <v>0.11241420633842528</v>
      </c>
      <c r="N15" s="29">
        <f t="shared" si="0"/>
        <v>0.10981540995404934</v>
      </c>
      <c r="O15" s="29">
        <f t="shared" si="0"/>
        <v>0.09913589665939156</v>
      </c>
      <c r="P15" s="29">
        <f t="shared" si="0"/>
        <v>0.1042356935246388</v>
      </c>
      <c r="Q15" s="29">
        <f t="shared" si="0"/>
        <v>0.10690958684672744</v>
      </c>
      <c r="R15" s="29">
        <f t="shared" si="0"/>
        <v>0.1069661889269648</v>
      </c>
      <c r="S15" s="46">
        <f t="shared" si="0"/>
        <v>0.1128591097143413</v>
      </c>
      <c r="T15" s="29">
        <f>B15/Tabela1!B15</f>
        <v>0.00445774007090999</v>
      </c>
      <c r="U15" s="9">
        <f>C15/Tabela1!C15</f>
        <v>0.004252904499640551</v>
      </c>
      <c r="V15" s="9">
        <f>D15/Tabela1!D15</f>
        <v>0.004468116765073692</v>
      </c>
      <c r="W15" s="9">
        <f>E15/Tabela1!E15</f>
        <v>0.0044165083683827345</v>
      </c>
      <c r="X15" s="9">
        <f>F15/Tabela1!F15</f>
        <v>0.004638632536367245</v>
      </c>
      <c r="Y15" s="9">
        <f>G15/Tabela1!G15</f>
        <v>0.0048570133815275035</v>
      </c>
      <c r="Z15" s="9">
        <f>H15/Tabela1!H15</f>
        <v>0.005212285251238509</v>
      </c>
      <c r="AA15" s="9">
        <f>I15/Tabela1!I15</f>
        <v>0.005311765198023809</v>
      </c>
      <c r="AB15" s="9">
        <f>J15/Tabela1!J15</f>
        <v>0.005725795453834563</v>
      </c>
    </row>
    <row r="16" spans="1:28" ht="18">
      <c r="A16" s="34" t="s">
        <v>42</v>
      </c>
      <c r="B16" s="15">
        <f>'[1]Total'!$Q$18</f>
        <v>159.8578632076046</v>
      </c>
      <c r="C16" s="6">
        <f>'[2]Total'!$Q$18</f>
        <v>88.0324914174692</v>
      </c>
      <c r="D16" s="6">
        <f>'[3]Total'!$Q$18</f>
        <v>85.32562273665806</v>
      </c>
      <c r="E16" s="6">
        <f>'[4]Total'!$Q$18</f>
        <v>124.09052388716859</v>
      </c>
      <c r="F16" s="6">
        <f>'[5]Total'!$Q$18</f>
        <v>136.28878008036378</v>
      </c>
      <c r="G16" s="6">
        <f>'[6]Total'!$Q$18</f>
        <v>136.42873221950134</v>
      </c>
      <c r="H16" s="6">
        <f>'[7]Total'!$Q$18</f>
        <v>207.62192170629092</v>
      </c>
      <c r="I16" s="6">
        <f>'[8]Total'!$Q$18</f>
        <v>178.847622084006</v>
      </c>
      <c r="J16" s="6">
        <f>'[9]Total'!$Q$18</f>
        <v>273.7297565576111</v>
      </c>
      <c r="K16" s="28">
        <f t="shared" si="2"/>
        <v>0.007178445043725859</v>
      </c>
      <c r="L16" s="29">
        <f t="shared" si="0"/>
        <v>0.0033935184311987506</v>
      </c>
      <c r="M16" s="29">
        <f t="shared" si="0"/>
        <v>0.0029794874697120165</v>
      </c>
      <c r="N16" s="29">
        <f t="shared" si="0"/>
        <v>0.003966632727881205</v>
      </c>
      <c r="O16" s="29">
        <f t="shared" si="0"/>
        <v>0.00361283529435551</v>
      </c>
      <c r="P16" s="29">
        <f t="shared" si="0"/>
        <v>0.0034847976330071666</v>
      </c>
      <c r="Q16" s="29">
        <f t="shared" si="0"/>
        <v>0.005012971457597264</v>
      </c>
      <c r="R16" s="29">
        <f t="shared" si="0"/>
        <v>0.003942367225142855</v>
      </c>
      <c r="S16" s="46">
        <f t="shared" si="0"/>
        <v>0.005433472702601289</v>
      </c>
      <c r="T16" s="29">
        <f>B16/Tabela1!B16</f>
        <v>0.0037273331283250465</v>
      </c>
      <c r="U16" s="9">
        <f>C16/Tabela1!C16</f>
        <v>0.002125413250379516</v>
      </c>
      <c r="V16" s="9">
        <f>D16/Tabela1!D16</f>
        <v>0.0018959985498001924</v>
      </c>
      <c r="W16" s="9">
        <f>E16/Tabela1!E16</f>
        <v>0.002479529310777457</v>
      </c>
      <c r="X16" s="9">
        <f>F16/Tabela1!F16</f>
        <v>0.0024283511524546327</v>
      </c>
      <c r="Y16" s="9">
        <f>G16/Tabela1!G16</f>
        <v>0.0023222307140462195</v>
      </c>
      <c r="Z16" s="9">
        <f>H16/Tabela1!H16</f>
        <v>0.0034112434560050428</v>
      </c>
      <c r="AA16" s="9">
        <f>I16/Tabela1!I16</f>
        <v>0.002560966007274271</v>
      </c>
      <c r="AB16" s="9">
        <f>J16/Tabela1!J16</f>
        <v>0.0032522218512910173</v>
      </c>
    </row>
    <row r="17" spans="1:28" ht="18">
      <c r="A17" s="35" t="s">
        <v>41</v>
      </c>
      <c r="B17" s="14">
        <f>'[1]Total'!$V$18</f>
        <v>8566.577896508998</v>
      </c>
      <c r="C17" s="8">
        <f>'[2]Total'!$V$18</f>
        <v>10538.3130387858</v>
      </c>
      <c r="D17" s="8">
        <f>'[3]Total'!$V$18</f>
        <v>11270.917022990243</v>
      </c>
      <c r="E17" s="8">
        <f>'[4]Total'!$V$18</f>
        <v>11036.236881968705</v>
      </c>
      <c r="F17" s="8">
        <f>'[5]Total'!$V$18</f>
        <v>15129.546160780867</v>
      </c>
      <c r="G17" s="8">
        <f>'[6]Total'!$V$18</f>
        <v>14326.300807441054</v>
      </c>
      <c r="H17" s="8">
        <f>'[7]Total'!$V$18</f>
        <v>15077.340388464409</v>
      </c>
      <c r="I17" s="8">
        <f>'[8]Total'!$V$18</f>
        <v>17536.340729090716</v>
      </c>
      <c r="J17" s="8">
        <f>'[9]Total'!$V$18</f>
        <v>19748.214573641177</v>
      </c>
      <c r="K17" s="31">
        <f t="shared" si="2"/>
        <v>0.38468366465667325</v>
      </c>
      <c r="L17" s="32">
        <f t="shared" si="0"/>
        <v>0.40623591307067236</v>
      </c>
      <c r="M17" s="32">
        <f t="shared" si="0"/>
        <v>0.393569422233303</v>
      </c>
      <c r="N17" s="32">
        <f t="shared" si="0"/>
        <v>0.35278034967820265</v>
      </c>
      <c r="O17" s="32">
        <f t="shared" si="0"/>
        <v>0.40106425727062034</v>
      </c>
      <c r="P17" s="32">
        <f t="shared" si="0"/>
        <v>0.365936546732661</v>
      </c>
      <c r="Q17" s="32">
        <f t="shared" si="0"/>
        <v>0.36403803800049495</v>
      </c>
      <c r="R17" s="32">
        <f t="shared" si="0"/>
        <v>0.38655641117124806</v>
      </c>
      <c r="S17" s="47">
        <f t="shared" si="0"/>
        <v>0.39199751667630217</v>
      </c>
      <c r="T17" s="32">
        <f>B17/Tabela1!B17</f>
        <v>0.005217917028478561</v>
      </c>
      <c r="U17" s="10">
        <f>C17/Tabela1!C17</f>
        <v>0.005751534873462785</v>
      </c>
      <c r="V17" s="10">
        <f>D17/Tabela1!D17</f>
        <v>0.005662633489611805</v>
      </c>
      <c r="W17" s="10">
        <f>E17/Tabela1!E17</f>
        <v>0.005021033603701028</v>
      </c>
      <c r="X17" s="10">
        <f>F17/Tabela1!F17</f>
        <v>0.0063007195699143845</v>
      </c>
      <c r="Y17" s="10">
        <f>G17/Tabela1!G17</f>
        <v>0.005908162218017985</v>
      </c>
      <c r="Z17" s="10">
        <f>H17/Tabela1!H17</f>
        <v>0.0058975985297464615</v>
      </c>
      <c r="AA17" s="53">
        <f>I17/Tabela1!I17</f>
        <v>0.006539621155759552</v>
      </c>
      <c r="AB17" s="53">
        <f>J17/Tabela1!J17</f>
        <v>0.006878011212569339</v>
      </c>
    </row>
    <row r="18" spans="1:28" ht="18">
      <c r="A18" s="36" t="s">
        <v>38</v>
      </c>
      <c r="B18" s="37">
        <f aca="true" t="shared" si="4" ref="B18:I18">B11+B14+B17</f>
        <v>22269.149131025857</v>
      </c>
      <c r="C18" s="38">
        <f t="shared" si="4"/>
        <v>25941.362394891126</v>
      </c>
      <c r="D18" s="38">
        <f t="shared" si="4"/>
        <v>28637.684703841107</v>
      </c>
      <c r="E18" s="38">
        <f t="shared" si="4"/>
        <v>31283.593012013516</v>
      </c>
      <c r="F18" s="38">
        <f t="shared" si="4"/>
        <v>37723.49663802656</v>
      </c>
      <c r="G18" s="38">
        <f t="shared" si="4"/>
        <v>39149.68574567462</v>
      </c>
      <c r="H18" s="38">
        <f t="shared" si="4"/>
        <v>41416.93673352868</v>
      </c>
      <c r="I18" s="38">
        <f t="shared" si="4"/>
        <v>45365.5410240291</v>
      </c>
      <c r="J18" s="38">
        <f>J11+J14+J17</f>
        <v>50378.41754989627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0.005730835293058599</v>
      </c>
      <c r="U18" s="40">
        <f>C18/Tabela1!C18</f>
        <v>0.005927581823271167</v>
      </c>
      <c r="V18" s="40">
        <f>D18/Tabela1!D18</f>
        <v>0.005947894537597136</v>
      </c>
      <c r="W18" s="40">
        <f>E18/Tabela1!E18</f>
        <v>0.005867559791199181</v>
      </c>
      <c r="X18" s="40">
        <f>F18/Tabela1!F18</f>
        <v>0.006527739207107084</v>
      </c>
      <c r="Y18" s="40">
        <f>G18/Tabela1!G18</f>
        <v>0.006529532444310406</v>
      </c>
      <c r="Z18" s="40">
        <f>H18/Tabela1!H18</f>
        <v>0.006606280088317088</v>
      </c>
      <c r="AA18" s="52">
        <f>I18/Tabela1!I18</f>
        <v>0.006888723056292312</v>
      </c>
      <c r="AB18" s="52">
        <f>J18/Tabela1!J18</f>
        <v>0.007192661819614469</v>
      </c>
    </row>
    <row r="19" spans="1:28" ht="18">
      <c r="A19" s="41" t="s">
        <v>39</v>
      </c>
      <c r="B19" s="16">
        <f>'[10]PIB_UF'!B$15</f>
        <v>22269.149131025806</v>
      </c>
      <c r="C19" s="7">
        <f>'[10]PIB_UF'!C$15</f>
        <v>25941.36239489111</v>
      </c>
      <c r="D19" s="7">
        <f>'[10]PIB_UF'!D$15</f>
        <v>28637.684703841165</v>
      </c>
      <c r="E19" s="7">
        <f>'[10]PIB_UF'!E$15</f>
        <v>31283.593012013516</v>
      </c>
      <c r="F19" s="7">
        <f>'[10]PIB_UF'!F$15</f>
        <v>37723.49663802665</v>
      </c>
      <c r="G19" s="7">
        <f>'[10]PIB_UF'!G$15</f>
        <v>39149.68574567463</v>
      </c>
      <c r="H19" s="7">
        <f>'[10]PIB_UF'!H$15</f>
        <v>41416.93673352876</v>
      </c>
      <c r="I19" s="7">
        <f>'[10]PIB_UF'!I$15</f>
        <v>45365.54102402908</v>
      </c>
      <c r="J19" s="7">
        <f>'[10]PIB_UF'!J$15</f>
        <v>50378.417549896294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'[1]Total'!$E$19</f>
        <v>69178.3795511226</v>
      </c>
      <c r="C10" s="6">
        <f>'[2]Total'!$E$19</f>
        <v>78347.41700301244</v>
      </c>
      <c r="D10" s="6">
        <f>'[3]Total'!$E$19</f>
        <v>84076.39675214709</v>
      </c>
      <c r="E10" s="6">
        <f>'[4]Total'!$E$19</f>
        <v>94869.89785821561</v>
      </c>
      <c r="F10" s="6">
        <f>'[5]Total'!$E$19</f>
        <v>110778.79064517097</v>
      </c>
      <c r="G10" s="6">
        <f>'[6]Total'!$E$19</f>
        <v>114643.46998445463</v>
      </c>
      <c r="H10" s="6">
        <f>'[7]Total'!$E$19</f>
        <v>121800.20329360563</v>
      </c>
      <c r="I10" s="6">
        <f>'[8]Total'!$E$19</f>
        <v>130110.01616484822</v>
      </c>
      <c r="J10" s="6">
        <f>'[9]Total'!$E$19</f>
        <v>137104.52295944595</v>
      </c>
      <c r="K10" s="28">
        <f>B10/B$18</f>
        <v>0.8719637817495648</v>
      </c>
      <c r="L10" s="29">
        <f aca="true" t="shared" si="0" ref="L10:S18">C10/C$18</f>
        <v>0.8734789385889044</v>
      </c>
      <c r="M10" s="29">
        <f t="shared" si="0"/>
        <v>0.8670015776908163</v>
      </c>
      <c r="N10" s="29">
        <f t="shared" si="0"/>
        <v>0.8700742303398057</v>
      </c>
      <c r="O10" s="29">
        <f t="shared" si="0"/>
        <v>0.8788168259470526</v>
      </c>
      <c r="P10" s="29">
        <f t="shared" si="0"/>
        <v>0.8776207832945404</v>
      </c>
      <c r="Q10" s="29">
        <f t="shared" si="0"/>
        <v>0.8799160910601639</v>
      </c>
      <c r="R10" s="29">
        <f t="shared" si="0"/>
        <v>0.8795880671410659</v>
      </c>
      <c r="S10" s="46">
        <f t="shared" si="0"/>
        <v>0.8794173149717297</v>
      </c>
      <c r="T10" s="29">
        <f>B10/Tabela1!B10</f>
        <v>0.020945119821463555</v>
      </c>
      <c r="U10" s="9">
        <f>C10/Tabela1!C10</f>
        <v>0.021058523931043065</v>
      </c>
      <c r="V10" s="9">
        <f>D10/Tabela1!D10</f>
        <v>0.020535192510329064</v>
      </c>
      <c r="W10" s="9">
        <f>E10/Tabela1!E10</f>
        <v>0.020833310903125023</v>
      </c>
      <c r="X10" s="9">
        <f>F10/Tabela1!F10</f>
        <v>0.022277240376253928</v>
      </c>
      <c r="Y10" s="9">
        <f>G10/Tabela1!G10</f>
        <v>0.022236683945180087</v>
      </c>
      <c r="Z10" s="9">
        <f>H10/Tabela1!H10</f>
        <v>0.022473100277759294</v>
      </c>
      <c r="AA10" s="9">
        <f>I10/Tabela1!I10</f>
        <v>0.02293930071810659</v>
      </c>
      <c r="AB10" s="9">
        <f>J10/Tabela1!J10</f>
        <v>0.022808368275528988</v>
      </c>
    </row>
    <row r="11" spans="1:28" ht="18">
      <c r="A11" s="30" t="s">
        <v>34</v>
      </c>
      <c r="B11" s="14">
        <f>+B12+B13</f>
        <v>35939.65144522406</v>
      </c>
      <c r="C11" s="8">
        <f aca="true" t="shared" si="1" ref="C11:I11">+C12+C13</f>
        <v>40946.74172842951</v>
      </c>
      <c r="D11" s="8">
        <f t="shared" si="1"/>
        <v>45482.92207792039</v>
      </c>
      <c r="E11" s="8">
        <f t="shared" si="1"/>
        <v>51453.43226306804</v>
      </c>
      <c r="F11" s="8">
        <f t="shared" si="1"/>
        <v>59611.230490685775</v>
      </c>
      <c r="G11" s="8">
        <f t="shared" si="1"/>
        <v>64633.1156966146</v>
      </c>
      <c r="H11" s="8">
        <f t="shared" si="1"/>
        <v>69481.55805785695</v>
      </c>
      <c r="I11" s="8">
        <f t="shared" si="1"/>
        <v>72975.47061139975</v>
      </c>
      <c r="J11" s="8">
        <f>+J12+J13</f>
        <v>75917.45468430969</v>
      </c>
      <c r="K11" s="31">
        <f aca="true" t="shared" si="2" ref="K11:K18">B11/B$18</f>
        <v>0.45300388058063784</v>
      </c>
      <c r="L11" s="32">
        <f t="shared" si="0"/>
        <v>0.45650664529562485</v>
      </c>
      <c r="M11" s="32">
        <f t="shared" si="0"/>
        <v>0.4690230162431218</v>
      </c>
      <c r="N11" s="32">
        <f t="shared" si="0"/>
        <v>0.47189157451752617</v>
      </c>
      <c r="O11" s="32">
        <f t="shared" si="0"/>
        <v>0.47290056215202314</v>
      </c>
      <c r="P11" s="32">
        <f t="shared" si="0"/>
        <v>0.4947806066243556</v>
      </c>
      <c r="Q11" s="32">
        <f t="shared" si="0"/>
        <v>0.5019527005194169</v>
      </c>
      <c r="R11" s="32">
        <f t="shared" si="0"/>
        <v>0.49333906055675764</v>
      </c>
      <c r="S11" s="47">
        <f t="shared" si="0"/>
        <v>0.4869505594480746</v>
      </c>
      <c r="T11" s="32">
        <f>B11/Tabela1!B11</f>
        <v>0.022209784663867686</v>
      </c>
      <c r="U11" s="10">
        <f>C11/Tabela1!C11</f>
        <v>0.022171953105663045</v>
      </c>
      <c r="V11" s="10">
        <f>D11/Tabela1!D11</f>
        <v>0.022091378056880377</v>
      </c>
      <c r="W11" s="10">
        <f>E11/Tabela1!E11</f>
        <v>0.022315627427640837</v>
      </c>
      <c r="X11" s="10">
        <f>F11/Tabela1!F11</f>
        <v>0.02369880144451401</v>
      </c>
      <c r="Y11" s="10">
        <f>G11/Tabela1!G11</f>
        <v>0.02418885925128353</v>
      </c>
      <c r="Z11" s="10">
        <f>H11/Tabela1!H11</f>
        <v>0.024793272016865674</v>
      </c>
      <c r="AA11" s="10">
        <f>I11/Tabela1!I11</f>
        <v>0.024987004311672733</v>
      </c>
      <c r="AB11" s="10">
        <f>J11/Tabela1!J11</f>
        <v>0.024843944456708567</v>
      </c>
    </row>
    <row r="12" spans="1:28" ht="18">
      <c r="A12" s="33" t="s">
        <v>35</v>
      </c>
      <c r="B12" s="15">
        <f>'[1]Total'!$G$19</f>
        <v>28612.408458137936</v>
      </c>
      <c r="C12" s="6">
        <f>'[2]Total'!$G$19</f>
        <v>32547.40648264112</v>
      </c>
      <c r="D12" s="6">
        <f>'[3]Total'!$G$19</f>
        <v>36317.20838046469</v>
      </c>
      <c r="E12" s="6">
        <f>'[4]Total'!$G$19</f>
        <v>41036.9609942665</v>
      </c>
      <c r="F12" s="6">
        <f>'[5]Total'!$G$19</f>
        <v>47726.549073451904</v>
      </c>
      <c r="G12" s="6">
        <f>'[6]Total'!$G$19</f>
        <v>51752.13174502161</v>
      </c>
      <c r="H12" s="6">
        <f>'[7]Total'!$G$19</f>
        <v>55692.15198074543</v>
      </c>
      <c r="I12" s="6">
        <f>'[8]Total'!$G$19</f>
        <v>58164.38076394722</v>
      </c>
      <c r="J12" s="6">
        <f>'[9]Total'!$G$19</f>
        <v>60443.216134768525</v>
      </c>
      <c r="K12" s="28">
        <f t="shared" si="2"/>
        <v>0.36064712770098883</v>
      </c>
      <c r="L12" s="29">
        <f t="shared" si="0"/>
        <v>0.3628642162789602</v>
      </c>
      <c r="M12" s="29">
        <f t="shared" si="0"/>
        <v>0.37450554709202527</v>
      </c>
      <c r="N12" s="29">
        <f t="shared" si="0"/>
        <v>0.3763596573692213</v>
      </c>
      <c r="O12" s="29">
        <f t="shared" si="0"/>
        <v>0.37861845327849863</v>
      </c>
      <c r="P12" s="29">
        <f t="shared" si="0"/>
        <v>0.396173863242161</v>
      </c>
      <c r="Q12" s="29">
        <f t="shared" si="0"/>
        <v>0.40233447357635693</v>
      </c>
      <c r="R12" s="29">
        <f t="shared" si="0"/>
        <v>0.39321104370471516</v>
      </c>
      <c r="S12" s="46">
        <f t="shared" si="0"/>
        <v>0.3876955310746144</v>
      </c>
      <c r="T12" s="29">
        <f>B12/Tabela1!B12</f>
        <v>0.022400958641288302</v>
      </c>
      <c r="U12" s="9">
        <f>C12/Tabela1!C12</f>
        <v>0.02239004886485522</v>
      </c>
      <c r="V12" s="9">
        <f>D12/Tabela1!D12</f>
        <v>0.022321811832369906</v>
      </c>
      <c r="W12" s="9">
        <f>E12/Tabela1!E12</f>
        <v>0.022520434524158302</v>
      </c>
      <c r="X12" s="9">
        <f>F12/Tabela1!F12</f>
        <v>0.023858395494847254</v>
      </c>
      <c r="Y12" s="9">
        <f>G12/Tabela1!G12</f>
        <v>0.024332783417066767</v>
      </c>
      <c r="Z12" s="9">
        <f>H12/Tabela1!H12</f>
        <v>0.02498199068616648</v>
      </c>
      <c r="AA12" s="9">
        <f>I12/Tabela1!I12</f>
        <v>0.025153741862277732</v>
      </c>
      <c r="AB12" s="9">
        <f>J12/Tabela1!J12</f>
        <v>0.02495284070530072</v>
      </c>
    </row>
    <row r="13" spans="1:28" ht="18">
      <c r="A13" s="33" t="s">
        <v>36</v>
      </c>
      <c r="B13" s="15">
        <f>'[1]Total'!$J$19+'[1]Total'!$P$19</f>
        <v>7327.242987086125</v>
      </c>
      <c r="C13" s="6">
        <f>'[2]Total'!$J$19+'[2]Total'!$P$19</f>
        <v>8399.335245788388</v>
      </c>
      <c r="D13" s="6">
        <f>'[3]Total'!$J$19+'[3]Total'!$P$19</f>
        <v>9165.713697455703</v>
      </c>
      <c r="E13" s="6">
        <f>'[4]Total'!$J$19+'[4]Total'!$P$19</f>
        <v>10416.471268801539</v>
      </c>
      <c r="F13" s="6">
        <f>'[5]Total'!$J$19+'[5]Total'!$P$19</f>
        <v>11884.681417233867</v>
      </c>
      <c r="G13" s="6">
        <f>'[6]Total'!$J$19+'[6]Total'!$P$19</f>
        <v>12880.983951592994</v>
      </c>
      <c r="H13" s="6">
        <f>'[7]Total'!$J$19+'[7]Total'!$P$19</f>
        <v>13789.406077111511</v>
      </c>
      <c r="I13" s="6">
        <f>'[8]Total'!$J$19+'[8]Total'!$P$19</f>
        <v>14811.089847452531</v>
      </c>
      <c r="J13" s="6">
        <f>'[9]Total'!$J$19+'[9]Total'!$P$19</f>
        <v>15474.23854954117</v>
      </c>
      <c r="K13" s="28">
        <f t="shared" si="2"/>
        <v>0.09235675287964902</v>
      </c>
      <c r="L13" s="29">
        <f t="shared" si="0"/>
        <v>0.09364242901666463</v>
      </c>
      <c r="M13" s="29">
        <f t="shared" si="0"/>
        <v>0.0945174691510966</v>
      </c>
      <c r="N13" s="29">
        <f t="shared" si="0"/>
        <v>0.09553191714830485</v>
      </c>
      <c r="O13" s="29">
        <f t="shared" si="0"/>
        <v>0.09428210887352449</v>
      </c>
      <c r="P13" s="29">
        <f t="shared" si="0"/>
        <v>0.09860674338219462</v>
      </c>
      <c r="Q13" s="29">
        <f t="shared" si="0"/>
        <v>0.09961822694305983</v>
      </c>
      <c r="R13" s="29">
        <f t="shared" si="0"/>
        <v>0.10012801685204244</v>
      </c>
      <c r="S13" s="46">
        <f t="shared" si="0"/>
        <v>0.09925502837346017</v>
      </c>
      <c r="T13" s="29">
        <f>B13/Tabela1!B13</f>
        <v>0.02149350401750084</v>
      </c>
      <c r="U13" s="9">
        <f>C13/Tabela1!C13</f>
        <v>0.021365504305969046</v>
      </c>
      <c r="V13" s="9">
        <f>D13/Tabela1!D13</f>
        <v>0.021223267358668915</v>
      </c>
      <c r="W13" s="9">
        <f>E13/Tabela1!E13</f>
        <v>0.02154375726479782</v>
      </c>
      <c r="X13" s="9">
        <f>F13/Tabela1!F13</f>
        <v>0.023078843827159135</v>
      </c>
      <c r="Y13" s="9">
        <f>G13/Tabela1!G13</f>
        <v>0.023627376225471956</v>
      </c>
      <c r="Z13" s="9">
        <f>H13/Tabela1!H13</f>
        <v>0.024059234812039407</v>
      </c>
      <c r="AA13" s="9">
        <f>I13/Tabela1!I13</f>
        <v>0.024353055249008573</v>
      </c>
      <c r="AB13" s="9">
        <f>J13/Tabela1!J13</f>
        <v>0.024427544180182597</v>
      </c>
    </row>
    <row r="14" spans="1:28" ht="18">
      <c r="A14" s="30" t="s">
        <v>43</v>
      </c>
      <c r="B14" s="14">
        <f aca="true" t="shared" si="3" ref="B14:I14">+B15+B16</f>
        <v>10842.111831041435</v>
      </c>
      <c r="C14" s="8">
        <f t="shared" si="3"/>
        <v>11912.884215974826</v>
      </c>
      <c r="D14" s="8">
        <f t="shared" si="3"/>
        <v>13584.532322077423</v>
      </c>
      <c r="E14" s="8">
        <f t="shared" si="3"/>
        <v>14935.55723359944</v>
      </c>
      <c r="F14" s="8">
        <f t="shared" si="3"/>
        <v>16191.409491833834</v>
      </c>
      <c r="G14" s="8">
        <f t="shared" si="3"/>
        <v>16998.95028725217</v>
      </c>
      <c r="H14" s="8">
        <f t="shared" si="3"/>
        <v>17743.961045137352</v>
      </c>
      <c r="I14" s="8">
        <f t="shared" si="3"/>
        <v>18974.958453689498</v>
      </c>
      <c r="J14" s="8">
        <f>+J15+J16</f>
        <v>20215.363082106716</v>
      </c>
      <c r="K14" s="31">
        <f t="shared" si="2"/>
        <v>0.13666016601849085</v>
      </c>
      <c r="L14" s="32">
        <f t="shared" si="0"/>
        <v>0.1328142504060103</v>
      </c>
      <c r="M14" s="32">
        <f t="shared" si="0"/>
        <v>0.1400846302934865</v>
      </c>
      <c r="N14" s="32">
        <f t="shared" si="0"/>
        <v>0.13697752140664707</v>
      </c>
      <c r="O14" s="32">
        <f t="shared" si="0"/>
        <v>0.12844772013082695</v>
      </c>
      <c r="P14" s="32">
        <f t="shared" si="0"/>
        <v>0.13013067441439213</v>
      </c>
      <c r="Q14" s="32">
        <f t="shared" si="0"/>
        <v>0.12818695224280263</v>
      </c>
      <c r="R14" s="32">
        <f t="shared" si="0"/>
        <v>0.128277188200611</v>
      </c>
      <c r="S14" s="47">
        <f t="shared" si="0"/>
        <v>0.1296656006607702</v>
      </c>
      <c r="T14" s="32">
        <f>B14/Tabela1!B14</f>
        <v>0.01732257300512296</v>
      </c>
      <c r="U14" s="10">
        <f>C14/Tabela1!C14</f>
        <v>0.01708332264888695</v>
      </c>
      <c r="V14" s="10">
        <f>D14/Tabela1!D14</f>
        <v>0.017745867196092283</v>
      </c>
      <c r="W14" s="10">
        <f>E14/Tabela1!E14</f>
        <v>0.01804018337334348</v>
      </c>
      <c r="X14" s="10">
        <f>F14/Tabela1!F14</f>
        <v>0.018776071264647032</v>
      </c>
      <c r="Y14" s="10">
        <f>G14/Tabela1!G14</f>
        <v>0.018910099492457404</v>
      </c>
      <c r="Z14" s="10">
        <f>H14/Tabela1!H14</f>
        <v>0.019490933406348436</v>
      </c>
      <c r="AA14" s="10">
        <f>I14/Tabela1!I14</f>
        <v>0.019295475598862105</v>
      </c>
      <c r="AB14" s="10">
        <f>J14/Tabela1!J14</f>
        <v>0.018767314620609703</v>
      </c>
    </row>
    <row r="15" spans="1:28" ht="18">
      <c r="A15" s="33" t="s">
        <v>37</v>
      </c>
      <c r="B15" s="15">
        <f>'[1]Impostos'!$B$19</f>
        <v>10157.919729930794</v>
      </c>
      <c r="C15" s="6">
        <f>'[2]Impostos'!$B$19</f>
        <v>11348.411415680564</v>
      </c>
      <c r="D15" s="6">
        <f>'[3]Impostos'!$B$19</f>
        <v>12897.356140064818</v>
      </c>
      <c r="E15" s="6">
        <f>'[4]Impostos'!$B$19</f>
        <v>14166.658506825073</v>
      </c>
      <c r="F15" s="6">
        <f>'[5]Impostos'!$B$19</f>
        <v>15275.680974430466</v>
      </c>
      <c r="G15" s="6">
        <f>'[6]Impostos'!$B$19</f>
        <v>15986.378540883743</v>
      </c>
      <c r="H15" s="6">
        <f>'[7]Impostos'!$B$19</f>
        <v>16622.31736612577</v>
      </c>
      <c r="I15" s="6">
        <f>'[8]Impostos'!$B$19</f>
        <v>17811.517818378863</v>
      </c>
      <c r="J15" s="6">
        <f>'[9]Impostos'!$B$19</f>
        <v>18799.30179507734</v>
      </c>
      <c r="K15" s="28">
        <f t="shared" si="2"/>
        <v>0.12803621825043515</v>
      </c>
      <c r="L15" s="29">
        <f t="shared" si="0"/>
        <v>0.12652106141109576</v>
      </c>
      <c r="M15" s="29">
        <f t="shared" si="0"/>
        <v>0.13299842230918363</v>
      </c>
      <c r="N15" s="29">
        <f t="shared" si="0"/>
        <v>0.12992576966019434</v>
      </c>
      <c r="O15" s="29">
        <f t="shared" si="0"/>
        <v>0.12118317405294729</v>
      </c>
      <c r="P15" s="29">
        <f t="shared" si="0"/>
        <v>0.12237921670545958</v>
      </c>
      <c r="Q15" s="29">
        <f t="shared" si="0"/>
        <v>0.12008390893983613</v>
      </c>
      <c r="R15" s="29">
        <f t="shared" si="0"/>
        <v>0.12041193285893398</v>
      </c>
      <c r="S15" s="46">
        <f t="shared" si="0"/>
        <v>0.12058268502827035</v>
      </c>
      <c r="T15" s="29">
        <f>B15/Tabela1!B15</f>
        <v>0.01742332378501595</v>
      </c>
      <c r="U15" s="9">
        <f>C15/Tabela1!C15</f>
        <v>0.017301491209582503</v>
      </c>
      <c r="V15" s="9">
        <f>D15/Tabela1!D15</f>
        <v>0.017900538847364294</v>
      </c>
      <c r="W15" s="9">
        <f>E15/Tabela1!E15</f>
        <v>0.018212374345991596</v>
      </c>
      <c r="X15" s="9">
        <f>F15/Tabela1!F15</f>
        <v>0.018947314740585013</v>
      </c>
      <c r="Y15" s="9">
        <f>G15/Tabela1!G15</f>
        <v>0.019027189861392325</v>
      </c>
      <c r="Z15" s="9">
        <f>H15/Tabela1!H15</f>
        <v>0.01956703939245379</v>
      </c>
      <c r="AA15" s="9">
        <f>I15/Tabela1!I15</f>
        <v>0.01949697260955716</v>
      </c>
      <c r="AB15" s="9">
        <f>J15/Tabela1!J15</f>
        <v>0.018931996156135684</v>
      </c>
    </row>
    <row r="16" spans="1:28" ht="18">
      <c r="A16" s="34" t="s">
        <v>42</v>
      </c>
      <c r="B16" s="15">
        <f>'[1]Total'!$Q$19</f>
        <v>684.1921011106399</v>
      </c>
      <c r="C16" s="6">
        <f>'[2]Total'!$Q$19</f>
        <v>564.4728002942616</v>
      </c>
      <c r="D16" s="6">
        <f>'[3]Total'!$Q$19</f>
        <v>687.1761820126048</v>
      </c>
      <c r="E16" s="6">
        <f>'[4]Total'!$Q$19</f>
        <v>768.8987267743669</v>
      </c>
      <c r="F16" s="6">
        <f>'[5]Total'!$Q$19</f>
        <v>915.7285174033672</v>
      </c>
      <c r="G16" s="6">
        <f>'[6]Total'!$Q$19</f>
        <v>1012.5717463684264</v>
      </c>
      <c r="H16" s="6">
        <f>'[7]Total'!$Q$19</f>
        <v>1121.6436790115804</v>
      </c>
      <c r="I16" s="6">
        <f>'[8]Total'!$Q$19</f>
        <v>1163.4406353106347</v>
      </c>
      <c r="J16" s="6">
        <f>'[9]Total'!$Q$19</f>
        <v>1416.0612870293774</v>
      </c>
      <c r="K16" s="28">
        <f t="shared" si="2"/>
        <v>0.008623947768055704</v>
      </c>
      <c r="L16" s="29">
        <f t="shared" si="0"/>
        <v>0.0062931889949145395</v>
      </c>
      <c r="M16" s="29">
        <f t="shared" si="0"/>
        <v>0.007086207984302863</v>
      </c>
      <c r="N16" s="29">
        <f t="shared" si="0"/>
        <v>0.007051751746452727</v>
      </c>
      <c r="O16" s="29">
        <f t="shared" si="0"/>
        <v>0.007264546077879648</v>
      </c>
      <c r="P16" s="29">
        <f t="shared" si="0"/>
        <v>0.007751457708932557</v>
      </c>
      <c r="Q16" s="29">
        <f t="shared" si="0"/>
        <v>0.008103043302966514</v>
      </c>
      <c r="R16" s="29">
        <f t="shared" si="0"/>
        <v>0.007865255341677013</v>
      </c>
      <c r="S16" s="46">
        <f t="shared" si="0"/>
        <v>0.009082915632499855</v>
      </c>
      <c r="T16" s="29">
        <f>B16/Tabela1!B16</f>
        <v>0.015952996201982837</v>
      </c>
      <c r="U16" s="9">
        <f>C16/Tabela1!C16</f>
        <v>0.013628354144094775</v>
      </c>
      <c r="V16" s="9">
        <f>D16/Tabela1!D16</f>
        <v>0.01526956385157889</v>
      </c>
      <c r="W16" s="9">
        <f>E16/Tabela1!E16</f>
        <v>0.015363839802868701</v>
      </c>
      <c r="X16" s="9">
        <f>F16/Tabela1!F16</f>
        <v>0.01631616629968226</v>
      </c>
      <c r="Y16" s="9">
        <f>G16/Tabela1!G16</f>
        <v>0.017235557139158565</v>
      </c>
      <c r="Z16" s="9">
        <f>H16/Tabela1!H16</f>
        <v>0.018428688206683433</v>
      </c>
      <c r="AA16" s="9">
        <f>I16/Tabela1!I16</f>
        <v>0.01665961159445894</v>
      </c>
      <c r="AB16" s="9">
        <f>J16/Tabela1!J16</f>
        <v>0.016824423907581085</v>
      </c>
    </row>
    <row r="17" spans="1:28" ht="18">
      <c r="A17" s="35" t="s">
        <v>41</v>
      </c>
      <c r="B17" s="14">
        <f>'[1]Total'!$V$19</f>
        <v>32554.536004787908</v>
      </c>
      <c r="C17" s="8">
        <f>'[2]Total'!$V$19</f>
        <v>36836.202474288664</v>
      </c>
      <c r="D17" s="8">
        <f>'[3]Total'!$V$19</f>
        <v>37906.2984922141</v>
      </c>
      <c r="E17" s="8">
        <f>'[4]Total'!$V$19</f>
        <v>42647.566868373215</v>
      </c>
      <c r="F17" s="8">
        <f>'[5]Total'!$V$19</f>
        <v>50251.831637081836</v>
      </c>
      <c r="G17" s="8">
        <f>'[6]Total'!$V$19</f>
        <v>48997.7825414716</v>
      </c>
      <c r="H17" s="8">
        <f>'[7]Total'!$V$19</f>
        <v>51197.001556737116</v>
      </c>
      <c r="I17" s="8">
        <f>'[8]Total'!$V$19</f>
        <v>55971.10491813785</v>
      </c>
      <c r="J17" s="8">
        <f>'[9]Total'!$V$19</f>
        <v>59771.006988106885</v>
      </c>
      <c r="K17" s="31">
        <f t="shared" si="2"/>
        <v>0.41033595340087126</v>
      </c>
      <c r="L17" s="32">
        <f t="shared" si="0"/>
        <v>0.4106791042983649</v>
      </c>
      <c r="M17" s="32">
        <f t="shared" si="0"/>
        <v>0.3908923534633917</v>
      </c>
      <c r="N17" s="32">
        <f t="shared" si="0"/>
        <v>0.39113090407582685</v>
      </c>
      <c r="O17" s="32">
        <f t="shared" si="0"/>
        <v>0.39865171771714986</v>
      </c>
      <c r="P17" s="32">
        <f t="shared" si="0"/>
        <v>0.3750887189612523</v>
      </c>
      <c r="Q17" s="32">
        <f t="shared" si="0"/>
        <v>0.3698603472377806</v>
      </c>
      <c r="R17" s="32">
        <f t="shared" si="0"/>
        <v>0.3783837512426314</v>
      </c>
      <c r="S17" s="47">
        <f t="shared" si="0"/>
        <v>0.38338383989115526</v>
      </c>
      <c r="T17" s="32">
        <f>B17/Tabela1!B17</f>
        <v>0.019829022723627413</v>
      </c>
      <c r="U17" s="10">
        <f>C17/Tabela1!C17</f>
        <v>0.020104233225664164</v>
      </c>
      <c r="V17" s="10">
        <f>D17/Tabela1!D17</f>
        <v>0.019044544012824717</v>
      </c>
      <c r="W17" s="10">
        <f>E17/Tabela1!E17</f>
        <v>0.0194028878368901</v>
      </c>
      <c r="X17" s="10">
        <f>F17/Tabela1!F17</f>
        <v>0.020927441950675328</v>
      </c>
      <c r="Y17" s="10">
        <f>G17/Tabela1!G17</f>
        <v>0.020206671035960997</v>
      </c>
      <c r="Z17" s="10">
        <f>H17/Tabela1!H17</f>
        <v>0.020026035980420808</v>
      </c>
      <c r="AA17" s="53">
        <f>I17/Tabela1!I17</f>
        <v>0.020872645410378664</v>
      </c>
      <c r="AB17" s="53">
        <f>J17/Tabela1!J17</f>
        <v>0.020817358182824312</v>
      </c>
    </row>
    <row r="18" spans="1:28" ht="18">
      <c r="A18" s="36" t="s">
        <v>38</v>
      </c>
      <c r="B18" s="37">
        <f aca="true" t="shared" si="4" ref="B18:I18">B11+B14+B17</f>
        <v>79336.2992810534</v>
      </c>
      <c r="C18" s="38">
        <f t="shared" si="4"/>
        <v>89695.828418693</v>
      </c>
      <c r="D18" s="38">
        <f t="shared" si="4"/>
        <v>96973.75289221191</v>
      </c>
      <c r="E18" s="38">
        <f t="shared" si="4"/>
        <v>109036.55636504068</v>
      </c>
      <c r="F18" s="38">
        <f t="shared" si="4"/>
        <v>126054.47161960145</v>
      </c>
      <c r="G18" s="38">
        <f t="shared" si="4"/>
        <v>130629.84852533837</v>
      </c>
      <c r="H18" s="38">
        <f t="shared" si="4"/>
        <v>138422.5206597314</v>
      </c>
      <c r="I18" s="38">
        <f t="shared" si="4"/>
        <v>147921.5339832271</v>
      </c>
      <c r="J18" s="38">
        <f>J11+J14+J17</f>
        <v>155903.8247545233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0.020416732640542327</v>
      </c>
      <c r="U18" s="40">
        <f>C18/Tabela1!C18</f>
        <v>0.02049542942519482</v>
      </c>
      <c r="V18" s="40">
        <f>D18/Tabela1!D18</f>
        <v>0.02014093182052941</v>
      </c>
      <c r="W18" s="40">
        <f>E18/Tabela1!E18</f>
        <v>0.020450928179913615</v>
      </c>
      <c r="X18" s="40">
        <f>F18/Tabela1!F18</f>
        <v>0.021812684134719852</v>
      </c>
      <c r="Y18" s="40">
        <f>G18/Tabela1!G18</f>
        <v>0.021786939483563736</v>
      </c>
      <c r="Z18" s="40">
        <f>H18/Tabela1!H18</f>
        <v>0.022079323439407186</v>
      </c>
      <c r="AA18" s="52">
        <f>I18/Tabela1!I18</f>
        <v>0.022461772937583772</v>
      </c>
      <c r="AB18" s="52">
        <f>J18/Tabela1!J18</f>
        <v>0.02225880729050477</v>
      </c>
    </row>
    <row r="19" spans="1:28" ht="18">
      <c r="A19" s="41" t="s">
        <v>39</v>
      </c>
      <c r="B19" s="16">
        <f>'[10]PIB_UF'!B$16</f>
        <v>79336.29928105348</v>
      </c>
      <c r="C19" s="7">
        <f>'[10]PIB_UF'!C$16</f>
        <v>89695.82841869301</v>
      </c>
      <c r="D19" s="7">
        <f>'[10]PIB_UF'!D$16</f>
        <v>96973.75289221188</v>
      </c>
      <c r="E19" s="7">
        <f>'[10]PIB_UF'!E$16</f>
        <v>109036.5563650406</v>
      </c>
      <c r="F19" s="7">
        <f>'[10]PIB_UF'!F$16</f>
        <v>126054.47161960175</v>
      </c>
      <c r="G19" s="7">
        <f>'[10]PIB_UF'!G$16</f>
        <v>130629.84852533814</v>
      </c>
      <c r="H19" s="7">
        <f>'[10]PIB_UF'!H$16</f>
        <v>138422.52065973144</v>
      </c>
      <c r="I19" s="7">
        <f>'[10]PIB_UF'!I$16</f>
        <v>147921.53398322707</v>
      </c>
      <c r="J19" s="7">
        <f>'[10]PIB_UF'!J$16</f>
        <v>155903.8247545234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'[1]Total'!$E$20</f>
        <v>32149.19045379271</v>
      </c>
      <c r="C10" s="6">
        <f>'[2]Total'!$E$20</f>
        <v>36403.02420247421</v>
      </c>
      <c r="D10" s="6">
        <f>'[3]Total'!$E$20</f>
        <v>41257.031172993</v>
      </c>
      <c r="E10" s="6">
        <f>'[4]Total'!$E$20</f>
        <v>45903.80046673639</v>
      </c>
      <c r="F10" s="6">
        <f>'[5]Total'!$E$20</f>
        <v>48235.00867954084</v>
      </c>
      <c r="G10" s="6">
        <f>'[6]Total'!$E$20</f>
        <v>51183.888030221315</v>
      </c>
      <c r="H10" s="6">
        <f>'[7]Total'!$E$20</f>
        <v>53133.02804173835</v>
      </c>
      <c r="I10" s="6">
        <f>'[8]Total'!$E$20</f>
        <v>57389.77424428294</v>
      </c>
      <c r="J10" s="6">
        <f>'[9]Total'!$E$20</f>
        <v>59575.71073481903</v>
      </c>
      <c r="K10" s="28">
        <f>B10/B$18</f>
        <v>0.8884795520353044</v>
      </c>
      <c r="L10" s="29">
        <f aca="true" t="shared" si="0" ref="L10:S18">C10/C$18</f>
        <v>0.8880318804798282</v>
      </c>
      <c r="M10" s="29">
        <f t="shared" si="0"/>
        <v>0.8889262682585621</v>
      </c>
      <c r="N10" s="29">
        <f t="shared" si="0"/>
        <v>0.8910166091136692</v>
      </c>
      <c r="O10" s="29">
        <f t="shared" si="0"/>
        <v>0.8928674858536289</v>
      </c>
      <c r="P10" s="29">
        <f t="shared" si="0"/>
        <v>0.894028175685948</v>
      </c>
      <c r="Q10" s="29">
        <f t="shared" si="0"/>
        <v>0.8903376817396861</v>
      </c>
      <c r="R10" s="29">
        <f t="shared" si="0"/>
        <v>0.8924482732137731</v>
      </c>
      <c r="S10" s="46">
        <f t="shared" si="0"/>
        <v>0.889593853596208</v>
      </c>
      <c r="T10" s="29">
        <f>B10/Tabela1!B10</f>
        <v>0.009733801956435294</v>
      </c>
      <c r="U10" s="9">
        <f>C10/Tabela1!C10</f>
        <v>0.009784546646900533</v>
      </c>
      <c r="V10" s="9">
        <f>D10/Tabela1!D10</f>
        <v>0.0100768005084664</v>
      </c>
      <c r="W10" s="9">
        <f>E10/Tabela1!E10</f>
        <v>0.010080417164439037</v>
      </c>
      <c r="X10" s="9">
        <f>F10/Tabela1!F10</f>
        <v>0.009699897215403182</v>
      </c>
      <c r="Y10" s="9">
        <f>G10/Tabela1!G10</f>
        <v>0.009927821805880869</v>
      </c>
      <c r="Z10" s="9">
        <f>H10/Tabela1!H10</f>
        <v>0.009803463663887573</v>
      </c>
      <c r="AA10" s="9">
        <f>I10/Tabela1!I10</f>
        <v>0.0101182163244518</v>
      </c>
      <c r="AB10" s="9">
        <f>J10/Tabela1!J10</f>
        <v>0.009910867427167696</v>
      </c>
    </row>
    <row r="11" spans="1:28" ht="18">
      <c r="A11" s="30" t="s">
        <v>34</v>
      </c>
      <c r="B11" s="14">
        <f>+B12+B13</f>
        <v>17373.01413657092</v>
      </c>
      <c r="C11" s="8">
        <f aca="true" t="shared" si="1" ref="C11:I11">+C12+C13</f>
        <v>19644.753741466142</v>
      </c>
      <c r="D11" s="8">
        <f t="shared" si="1"/>
        <v>21228.723759003267</v>
      </c>
      <c r="E11" s="8">
        <f t="shared" si="1"/>
        <v>24629.11066633471</v>
      </c>
      <c r="F11" s="8">
        <f t="shared" si="1"/>
        <v>26540.565863505617</v>
      </c>
      <c r="G11" s="8">
        <f t="shared" si="1"/>
        <v>28265.25172740878</v>
      </c>
      <c r="H11" s="8">
        <f t="shared" si="1"/>
        <v>29768.81450423073</v>
      </c>
      <c r="I11" s="8">
        <f t="shared" si="1"/>
        <v>31625.473074966492</v>
      </c>
      <c r="J11" s="8">
        <f>+J12+J13</f>
        <v>32731.535919667716</v>
      </c>
      <c r="K11" s="31">
        <f aca="true" t="shared" si="2" ref="K11:K18">B11/B$18</f>
        <v>0.480123063743976</v>
      </c>
      <c r="L11" s="32">
        <f t="shared" si="0"/>
        <v>0.4792230312945159</v>
      </c>
      <c r="M11" s="32">
        <f t="shared" si="0"/>
        <v>0.45739525250511776</v>
      </c>
      <c r="N11" s="32">
        <f t="shared" si="0"/>
        <v>0.47806383018994214</v>
      </c>
      <c r="O11" s="32">
        <f t="shared" si="0"/>
        <v>0.4912864942788372</v>
      </c>
      <c r="P11" s="32">
        <f t="shared" si="0"/>
        <v>0.4937087120509258</v>
      </c>
      <c r="Q11" s="32">
        <f t="shared" si="0"/>
        <v>0.4988290385598809</v>
      </c>
      <c r="R11" s="32">
        <f t="shared" si="0"/>
        <v>0.49179665205137396</v>
      </c>
      <c r="S11" s="47">
        <f t="shared" si="0"/>
        <v>0.4887524263454908</v>
      </c>
      <c r="T11" s="32">
        <f>B11/Tabela1!B11</f>
        <v>0.010736078048048077</v>
      </c>
      <c r="U11" s="10">
        <f>C11/Tabela1!C11</f>
        <v>0.010637294698974129</v>
      </c>
      <c r="V11" s="10">
        <f>D11/Tabela1!D11</f>
        <v>0.010310941795291588</v>
      </c>
      <c r="W11" s="10">
        <f>E11/Tabela1!E11</f>
        <v>0.010681776381680943</v>
      </c>
      <c r="X11" s="10">
        <f>F11/Tabela1!F11</f>
        <v>0.010551360799749703</v>
      </c>
      <c r="Y11" s="10">
        <f>G11/Tabela1!G11</f>
        <v>0.010578233593838663</v>
      </c>
      <c r="Z11" s="10">
        <f>H11/Tabela1!H11</f>
        <v>0.01062247791001498</v>
      </c>
      <c r="AA11" s="10">
        <f>I11/Tabela1!I11</f>
        <v>0.010828650030787658</v>
      </c>
      <c r="AB11" s="10">
        <f>J11/Tabela1!J11</f>
        <v>0.010711376767733637</v>
      </c>
    </row>
    <row r="12" spans="1:28" ht="18">
      <c r="A12" s="33" t="s">
        <v>35</v>
      </c>
      <c r="B12" s="15">
        <f>'[1]Total'!$G$20</f>
        <v>13680.310655956524</v>
      </c>
      <c r="C12" s="6">
        <f>'[2]Total'!$G$20</f>
        <v>15454.62308728119</v>
      </c>
      <c r="D12" s="6">
        <f>'[3]Total'!$G$20</f>
        <v>16797.637282919088</v>
      </c>
      <c r="E12" s="6">
        <f>'[4]Total'!$G$20</f>
        <v>19516.044777016476</v>
      </c>
      <c r="F12" s="6">
        <f>'[5]Total'!$G$20</f>
        <v>20994.76918643176</v>
      </c>
      <c r="G12" s="6">
        <f>'[6]Total'!$G$20</f>
        <v>22388.530662342608</v>
      </c>
      <c r="H12" s="6">
        <f>'[7]Total'!$G$20</f>
        <v>23561.024226295165</v>
      </c>
      <c r="I12" s="6">
        <f>'[8]Total'!$G$20</f>
        <v>24908.29916327133</v>
      </c>
      <c r="J12" s="6">
        <f>'[9]Total'!$G$20</f>
        <v>25800.667778686835</v>
      </c>
      <c r="K12" s="28">
        <f t="shared" si="2"/>
        <v>0.3780709906452447</v>
      </c>
      <c r="L12" s="29">
        <f t="shared" si="0"/>
        <v>0.3770070839711303</v>
      </c>
      <c r="M12" s="29">
        <f t="shared" si="0"/>
        <v>0.36192281899431983</v>
      </c>
      <c r="N12" s="29">
        <f t="shared" si="0"/>
        <v>0.37881656559413984</v>
      </c>
      <c r="O12" s="29">
        <f t="shared" si="0"/>
        <v>0.3886294890938331</v>
      </c>
      <c r="P12" s="29">
        <f t="shared" si="0"/>
        <v>0.39106011666258567</v>
      </c>
      <c r="Q12" s="29">
        <f t="shared" si="0"/>
        <v>0.39480655370466833</v>
      </c>
      <c r="R12" s="29">
        <f t="shared" si="0"/>
        <v>0.38734023386000715</v>
      </c>
      <c r="S12" s="46">
        <f t="shared" si="0"/>
        <v>0.3852596165702673</v>
      </c>
      <c r="T12" s="29">
        <f>B12/Tabela1!B12</f>
        <v>0.010710460590985193</v>
      </c>
      <c r="U12" s="9">
        <f>C12/Tabela1!C12</f>
        <v>0.010631561881795329</v>
      </c>
      <c r="V12" s="9">
        <f>D12/Tabela1!D12</f>
        <v>0.01032440860348208</v>
      </c>
      <c r="W12" s="9">
        <f>E12/Tabela1!E12</f>
        <v>0.010710096408765442</v>
      </c>
      <c r="X12" s="9">
        <f>F12/Tabela1!F12</f>
        <v>0.010495238316980057</v>
      </c>
      <c r="Y12" s="9">
        <f>G12/Tabela1!G12</f>
        <v>0.010526624687021646</v>
      </c>
      <c r="Z12" s="9">
        <f>H12/Tabela1!H12</f>
        <v>0.01056883720315471</v>
      </c>
      <c r="AA12" s="9">
        <f>I12/Tabela1!I12</f>
        <v>0.010771831817896184</v>
      </c>
      <c r="AB12" s="9">
        <f>J12/Tabela1!J12</f>
        <v>0.010651318615086515</v>
      </c>
    </row>
    <row r="13" spans="1:28" ht="18">
      <c r="A13" s="33" t="s">
        <v>36</v>
      </c>
      <c r="B13" s="15">
        <f>'[1]Total'!$J$20+'[1]Total'!$P$20</f>
        <v>3692.7034806143984</v>
      </c>
      <c r="C13" s="6">
        <f>'[2]Total'!$J$20+'[2]Total'!$P$20</f>
        <v>4190.130654184952</v>
      </c>
      <c r="D13" s="6">
        <f>'[3]Total'!$J$20+'[3]Total'!$P$20</f>
        <v>4431.0864760841805</v>
      </c>
      <c r="E13" s="6">
        <f>'[4]Total'!$J$20+'[4]Total'!$P$20</f>
        <v>5113.065889318232</v>
      </c>
      <c r="F13" s="6">
        <f>'[5]Total'!$J$20+'[5]Total'!$P$20</f>
        <v>5545.796677073857</v>
      </c>
      <c r="G13" s="6">
        <f>'[6]Total'!$J$20+'[6]Total'!$P$20</f>
        <v>5876.721065066172</v>
      </c>
      <c r="H13" s="6">
        <f>'[7]Total'!$J$20+'[7]Total'!$P$20</f>
        <v>6207.790277935563</v>
      </c>
      <c r="I13" s="6">
        <f>'[8]Total'!$J$20+'[8]Total'!$P$20</f>
        <v>6717.17391169516</v>
      </c>
      <c r="J13" s="6">
        <f>'[9]Total'!$J$20+'[9]Total'!$P$20</f>
        <v>6930.86814098088</v>
      </c>
      <c r="K13" s="28">
        <f t="shared" si="2"/>
        <v>0.10205207309873135</v>
      </c>
      <c r="L13" s="29">
        <f t="shared" si="0"/>
        <v>0.10221594732338561</v>
      </c>
      <c r="M13" s="29">
        <f t="shared" si="0"/>
        <v>0.09547243351079795</v>
      </c>
      <c r="N13" s="29">
        <f t="shared" si="0"/>
        <v>0.09924726459580226</v>
      </c>
      <c r="O13" s="29">
        <f t="shared" si="0"/>
        <v>0.10265700518500413</v>
      </c>
      <c r="P13" s="29">
        <f t="shared" si="0"/>
        <v>0.10264859538834009</v>
      </c>
      <c r="Q13" s="29">
        <f t="shared" si="0"/>
        <v>0.10402248485521254</v>
      </c>
      <c r="R13" s="29">
        <f t="shared" si="0"/>
        <v>0.10445641819136682</v>
      </c>
      <c r="S13" s="46">
        <f t="shared" si="0"/>
        <v>0.1034928097752235</v>
      </c>
      <c r="T13" s="29">
        <f>B13/Tabela1!B13</f>
        <v>0.010832060194524568</v>
      </c>
      <c r="U13" s="9">
        <f>C13/Tabela1!C13</f>
        <v>0.010658492834828913</v>
      </c>
      <c r="V13" s="9">
        <f>D13/Tabela1!D13</f>
        <v>0.010260208432805583</v>
      </c>
      <c r="W13" s="9">
        <f>E13/Tabela1!E13</f>
        <v>0.010575044806998576</v>
      </c>
      <c r="X13" s="9">
        <f>F13/Tabela1!F13</f>
        <v>0.0107693736932458</v>
      </c>
      <c r="Y13" s="9">
        <f>G13/Tabela1!G13</f>
        <v>0.01077957243781077</v>
      </c>
      <c r="Z13" s="9">
        <f>H13/Tabela1!H13</f>
        <v>0.010831117970240575</v>
      </c>
      <c r="AA13" s="9">
        <f>I13/Tabela1!I13</f>
        <v>0.011044677270447268</v>
      </c>
      <c r="AB13" s="9">
        <f>J13/Tabela1!J13</f>
        <v>0.010941028676713177</v>
      </c>
    </row>
    <row r="14" spans="1:28" ht="18">
      <c r="A14" s="30" t="s">
        <v>43</v>
      </c>
      <c r="B14" s="14">
        <f aca="true" t="shared" si="3" ref="B14:I14">+B15+B16</f>
        <v>4323.767408754335</v>
      </c>
      <c r="C14" s="8">
        <f t="shared" si="3"/>
        <v>4874.640665354275</v>
      </c>
      <c r="D14" s="8">
        <f t="shared" si="3"/>
        <v>5486.357101904907</v>
      </c>
      <c r="E14" s="8">
        <f t="shared" si="3"/>
        <v>5999.473301730013</v>
      </c>
      <c r="F14" s="8">
        <f t="shared" si="3"/>
        <v>6220.978978529952</v>
      </c>
      <c r="G14" s="8">
        <f t="shared" si="3"/>
        <v>6517.535083628486</v>
      </c>
      <c r="H14" s="8">
        <f t="shared" si="3"/>
        <v>7015.936201674176</v>
      </c>
      <c r="I14" s="8">
        <f t="shared" si="3"/>
        <v>7443.14941232209</v>
      </c>
      <c r="J14" s="8">
        <f>+J15+J16</f>
        <v>7994.0901095856125</v>
      </c>
      <c r="K14" s="31">
        <f t="shared" si="2"/>
        <v>0.11949224463229681</v>
      </c>
      <c r="L14" s="32">
        <f t="shared" si="0"/>
        <v>0.11891419494822573</v>
      </c>
      <c r="M14" s="32">
        <f t="shared" si="0"/>
        <v>0.11820935259448984</v>
      </c>
      <c r="N14" s="32">
        <f t="shared" si="0"/>
        <v>0.11645289286339393</v>
      </c>
      <c r="O14" s="32">
        <f t="shared" si="0"/>
        <v>0.11515515415392247</v>
      </c>
      <c r="P14" s="32">
        <f t="shared" si="0"/>
        <v>0.11384168387804171</v>
      </c>
      <c r="Q14" s="32">
        <f t="shared" si="0"/>
        <v>0.11756439644518625</v>
      </c>
      <c r="R14" s="32">
        <f t="shared" si="0"/>
        <v>0.11574580886177097</v>
      </c>
      <c r="S14" s="47">
        <f t="shared" si="0"/>
        <v>0.11936900691350517</v>
      </c>
      <c r="T14" s="32">
        <f>B14/Tabela1!B14</f>
        <v>0.006908135404108252</v>
      </c>
      <c r="U14" s="10">
        <f>C14/Tabela1!C14</f>
        <v>0.006990335654564883</v>
      </c>
      <c r="V14" s="10">
        <f>D14/Tabela1!D14</f>
        <v>0.007166986850369049</v>
      </c>
      <c r="W14" s="10">
        <f>E14/Tabela1!E14</f>
        <v>0.007246572512420702</v>
      </c>
      <c r="X14" s="10">
        <f>F14/Tabela1!F14</f>
        <v>0.007214044255730827</v>
      </c>
      <c r="Y14" s="10">
        <f>G14/Tabela1!G14</f>
        <v>0.007250285152573319</v>
      </c>
      <c r="Z14" s="10">
        <f>H14/Tabela1!H14</f>
        <v>0.0077066865139165455</v>
      </c>
      <c r="AA14" s="10">
        <f>I14/Tabela1!I14</f>
        <v>0.007568876011753288</v>
      </c>
      <c r="AB14" s="10">
        <f>J14/Tabela1!J14</f>
        <v>0.0074214647336654505</v>
      </c>
    </row>
    <row r="15" spans="1:28" ht="18">
      <c r="A15" s="33" t="s">
        <v>37</v>
      </c>
      <c r="B15" s="15">
        <f>'[1]Impostos'!$B$20</f>
        <v>4035.3119133650193</v>
      </c>
      <c r="C15" s="6">
        <f>'[2]Impostos'!$B$20</f>
        <v>4589.900716848106</v>
      </c>
      <c r="D15" s="6">
        <f>'[3]Impostos'!$B$20</f>
        <v>5155.177180144077</v>
      </c>
      <c r="E15" s="6">
        <f>'[4]Impostos'!$B$20</f>
        <v>5614.656088634422</v>
      </c>
      <c r="F15" s="6">
        <f>'[5]Impostos'!$B$20</f>
        <v>5787.575235501832</v>
      </c>
      <c r="G15" s="6">
        <f>'[6]Impostos'!$B$20</f>
        <v>6066.978801744239</v>
      </c>
      <c r="H15" s="6">
        <f>'[7]Impostos'!$B$20</f>
        <v>6544.3608091057695</v>
      </c>
      <c r="I15" s="6">
        <f>'[8]Impostos'!$B$20</f>
        <v>6916.220810890469</v>
      </c>
      <c r="J15" s="6">
        <f>'[9]Impostos'!$B$20</f>
        <v>7393.851266967019</v>
      </c>
      <c r="K15" s="28">
        <f t="shared" si="2"/>
        <v>0.11152044796469562</v>
      </c>
      <c r="L15" s="29">
        <f t="shared" si="0"/>
        <v>0.11196811952017167</v>
      </c>
      <c r="M15" s="29">
        <f t="shared" si="0"/>
        <v>0.11107373174143804</v>
      </c>
      <c r="N15" s="29">
        <f t="shared" si="0"/>
        <v>0.10898339088633065</v>
      </c>
      <c r="O15" s="29">
        <f t="shared" si="0"/>
        <v>0.10713251414637115</v>
      </c>
      <c r="P15" s="29">
        <f t="shared" si="0"/>
        <v>0.10597182431405197</v>
      </c>
      <c r="Q15" s="29">
        <f t="shared" si="0"/>
        <v>0.10966231826031378</v>
      </c>
      <c r="R15" s="29">
        <f t="shared" si="0"/>
        <v>0.1075517267862269</v>
      </c>
      <c r="S15" s="46">
        <f t="shared" si="0"/>
        <v>0.11040614640379204</v>
      </c>
      <c r="T15" s="29">
        <f>B15/Tabela1!B15</f>
        <v>0.006921549678417274</v>
      </c>
      <c r="U15" s="9">
        <f>C15/Tabela1!C15</f>
        <v>0.0069976425771519826</v>
      </c>
      <c r="V15" s="9">
        <f>D15/Tabela1!D15</f>
        <v>0.007154989625474606</v>
      </c>
      <c r="W15" s="9">
        <f>E15/Tabela1!E15</f>
        <v>0.007218090170024715</v>
      </c>
      <c r="X15" s="9">
        <f>F15/Tabela1!F15</f>
        <v>0.007178665864744346</v>
      </c>
      <c r="Y15" s="9">
        <f>G15/Tabela1!G15</f>
        <v>0.007220994877020386</v>
      </c>
      <c r="Z15" s="9">
        <f>H15/Tabela1!H15</f>
        <v>0.007703725234554906</v>
      </c>
      <c r="AA15" s="9">
        <f>I15/Tabela1!I15</f>
        <v>0.007570683705149492</v>
      </c>
      <c r="AB15" s="9">
        <f>J15/Tabela1!J15</f>
        <v>0.007446040565289126</v>
      </c>
    </row>
    <row r="16" spans="1:28" ht="18">
      <c r="A16" s="34" t="s">
        <v>42</v>
      </c>
      <c r="B16" s="15">
        <f>'[1]Total'!$Q$20</f>
        <v>288.4554953893157</v>
      </c>
      <c r="C16" s="6">
        <f>'[2]Total'!$Q$20</f>
        <v>284.7399485061697</v>
      </c>
      <c r="D16" s="6">
        <f>'[3]Total'!$Q$20</f>
        <v>331.1799217608298</v>
      </c>
      <c r="E16" s="6">
        <f>'[4]Total'!$Q$20</f>
        <v>384.8172130955908</v>
      </c>
      <c r="F16" s="6">
        <f>'[5]Total'!$Q$20</f>
        <v>433.40374302811983</v>
      </c>
      <c r="G16" s="6">
        <f>'[6]Total'!$Q$20</f>
        <v>450.55628188424754</v>
      </c>
      <c r="H16" s="6">
        <f>'[7]Total'!$Q$20</f>
        <v>471.57539256840624</v>
      </c>
      <c r="I16" s="6">
        <f>'[8]Total'!$Q$20</f>
        <v>526.9286014316212</v>
      </c>
      <c r="J16" s="6">
        <f>'[9]Total'!$Q$20</f>
        <v>600.2388426185934</v>
      </c>
      <c r="K16" s="28">
        <f t="shared" si="2"/>
        <v>0.007971796667601198</v>
      </c>
      <c r="L16" s="29">
        <f t="shared" si="0"/>
        <v>0.006946075428054059</v>
      </c>
      <c r="M16" s="29">
        <f t="shared" si="0"/>
        <v>0.007135620853051799</v>
      </c>
      <c r="N16" s="29">
        <f t="shared" si="0"/>
        <v>0.007469501977063274</v>
      </c>
      <c r="O16" s="29">
        <f t="shared" si="0"/>
        <v>0.00802264000755132</v>
      </c>
      <c r="P16" s="29">
        <f t="shared" si="0"/>
        <v>0.007869859563989747</v>
      </c>
      <c r="Q16" s="29">
        <f t="shared" si="0"/>
        <v>0.00790207818487246</v>
      </c>
      <c r="R16" s="29">
        <f t="shared" si="0"/>
        <v>0.008194082075544057</v>
      </c>
      <c r="S16" s="46">
        <f t="shared" si="0"/>
        <v>0.008962860509713132</v>
      </c>
      <c r="T16" s="29">
        <f>B16/Tabela1!B16</f>
        <v>0.006725785660075445</v>
      </c>
      <c r="U16" s="9">
        <f>C16/Tabela1!C16</f>
        <v>0.0068746215144298425</v>
      </c>
      <c r="V16" s="9">
        <f>D16/Tabela1!D16</f>
        <v>0.0073590632126931494</v>
      </c>
      <c r="W16" s="9">
        <f>E16/Tabela1!E16</f>
        <v>0.007689270133389099</v>
      </c>
      <c r="X16" s="9">
        <f>F16/Tabela1!F16</f>
        <v>0.007722253278955881</v>
      </c>
      <c r="Y16" s="9">
        <f>G16/Tabela1!G16</f>
        <v>0.0076691736350277895</v>
      </c>
      <c r="Z16" s="9">
        <f>H16/Tabela1!H16</f>
        <v>0.007748018411021396</v>
      </c>
      <c r="AA16" s="9">
        <f>I16/Tabela1!I16</f>
        <v>0.00754522884231086</v>
      </c>
      <c r="AB16" s="9">
        <f>J16/Tabela1!J16</f>
        <v>0.007131522361716507</v>
      </c>
    </row>
    <row r="17" spans="1:28" ht="18">
      <c r="A17" s="35" t="s">
        <v>41</v>
      </c>
      <c r="B17" s="14">
        <f>'[1]Total'!$V$20</f>
        <v>14487.720821832476</v>
      </c>
      <c r="C17" s="8">
        <f>'[2]Total'!$V$20</f>
        <v>16473.5305125019</v>
      </c>
      <c r="D17" s="8">
        <f>'[3]Total'!$V$20</f>
        <v>19697.127492228905</v>
      </c>
      <c r="E17" s="8">
        <f>'[4]Total'!$V$20</f>
        <v>20889.872587306098</v>
      </c>
      <c r="F17" s="8">
        <f>'[5]Total'!$V$20</f>
        <v>21261.039073007105</v>
      </c>
      <c r="G17" s="8">
        <f>'[6]Total'!$V$20</f>
        <v>22468.080020928286</v>
      </c>
      <c r="H17" s="8">
        <f>'[7]Total'!$V$20</f>
        <v>22892.638144939214</v>
      </c>
      <c r="I17" s="8">
        <f>'[8]Total'!$V$20</f>
        <v>25237.372567884828</v>
      </c>
      <c r="J17" s="8">
        <f>'[9]Total'!$V$20</f>
        <v>26243.935972532723</v>
      </c>
      <c r="K17" s="31">
        <f t="shared" si="2"/>
        <v>0.40038469162372725</v>
      </c>
      <c r="L17" s="32">
        <f t="shared" si="0"/>
        <v>0.40186277375725826</v>
      </c>
      <c r="M17" s="32">
        <f t="shared" si="0"/>
        <v>0.4243953949003925</v>
      </c>
      <c r="N17" s="32">
        <f t="shared" si="0"/>
        <v>0.40548327694666386</v>
      </c>
      <c r="O17" s="32">
        <f t="shared" si="0"/>
        <v>0.3935583515672403</v>
      </c>
      <c r="P17" s="32">
        <f t="shared" si="0"/>
        <v>0.39244960407103247</v>
      </c>
      <c r="Q17" s="32">
        <f t="shared" si="0"/>
        <v>0.3836065649949328</v>
      </c>
      <c r="R17" s="32">
        <f t="shared" si="0"/>
        <v>0.3924575390868551</v>
      </c>
      <c r="S17" s="47">
        <f t="shared" si="0"/>
        <v>0.3918785667410041</v>
      </c>
      <c r="T17" s="32">
        <f>B17/Tabela1!B17</f>
        <v>0.008824495159366895</v>
      </c>
      <c r="U17" s="10">
        <f>C17/Tabela1!C17</f>
        <v>0.008990820910613657</v>
      </c>
      <c r="V17" s="10">
        <f>D17/Tabela1!D17</f>
        <v>0.0098960549136451</v>
      </c>
      <c r="W17" s="10">
        <f>E17/Tabela1!E17</f>
        <v>0.009504032339978753</v>
      </c>
      <c r="X17" s="10">
        <f>F17/Tabela1!F17</f>
        <v>0.008854187927412115</v>
      </c>
      <c r="Y17" s="10">
        <f>G17/Tabela1!G17</f>
        <v>0.009265829558884154</v>
      </c>
      <c r="Z17" s="10">
        <f>H17/Tabela1!H17</f>
        <v>0.008954602442278739</v>
      </c>
      <c r="AA17" s="53">
        <f>I17/Tabela1!I17</f>
        <v>0.009411476322819093</v>
      </c>
      <c r="AB17" s="53">
        <f>J17/Tabela1!J17</f>
        <v>0.009140374954298978</v>
      </c>
    </row>
    <row r="18" spans="1:28" ht="18">
      <c r="A18" s="36" t="s">
        <v>38</v>
      </c>
      <c r="B18" s="37">
        <f aca="true" t="shared" si="4" ref="B18:I18">B11+B14+B17</f>
        <v>36184.50236715773</v>
      </c>
      <c r="C18" s="38">
        <f t="shared" si="4"/>
        <v>40992.92491932232</v>
      </c>
      <c r="D18" s="38">
        <f t="shared" si="4"/>
        <v>46412.20835313707</v>
      </c>
      <c r="E18" s="38">
        <f t="shared" si="4"/>
        <v>51518.45655537082</v>
      </c>
      <c r="F18" s="38">
        <f t="shared" si="4"/>
        <v>54022.58391504268</v>
      </c>
      <c r="G18" s="38">
        <f t="shared" si="4"/>
        <v>57250.866831965555</v>
      </c>
      <c r="H18" s="38">
        <f t="shared" si="4"/>
        <v>59677.38885084412</v>
      </c>
      <c r="I18" s="38">
        <f t="shared" si="4"/>
        <v>64305.99505517341</v>
      </c>
      <c r="J18" s="38">
        <f>J11+J14+J17</f>
        <v>66969.56200178605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0.00931187006775042</v>
      </c>
      <c r="U18" s="40">
        <f>C18/Tabela1!C18</f>
        <v>0.009366852555220798</v>
      </c>
      <c r="V18" s="40">
        <f>D18/Tabela1!D18</f>
        <v>0.00963956840073798</v>
      </c>
      <c r="W18" s="40">
        <f>E18/Tabela1!E18</f>
        <v>0.009662816674313955</v>
      </c>
      <c r="X18" s="40">
        <f>F18/Tabela1!F18</f>
        <v>0.009348161504625162</v>
      </c>
      <c r="Y18" s="40">
        <f>G18/Tabela1!G18</f>
        <v>0.0095485157881635</v>
      </c>
      <c r="Z18" s="40">
        <f>H18/Tabela1!H18</f>
        <v>0.00951894506888845</v>
      </c>
      <c r="AA18" s="52">
        <f>I18/Tabela1!I18</f>
        <v>0.009764816660287435</v>
      </c>
      <c r="AB18" s="52">
        <f>J18/Tabela1!J18</f>
        <v>0.009561424020702338</v>
      </c>
    </row>
    <row r="19" spans="1:28" ht="18">
      <c r="A19" s="41" t="s">
        <v>39</v>
      </c>
      <c r="B19" s="16">
        <f>'[10]PIB_UF'!B$17</f>
        <v>36184.50236715774</v>
      </c>
      <c r="C19" s="7">
        <f>'[10]PIB_UF'!C$17</f>
        <v>40992.9249193223</v>
      </c>
      <c r="D19" s="7">
        <f>'[10]PIB_UF'!D$17</f>
        <v>46412.208353137066</v>
      </c>
      <c r="E19" s="7">
        <f>'[10]PIB_UF'!E$17</f>
        <v>51518.4565553708</v>
      </c>
      <c r="F19" s="7">
        <f>'[10]PIB_UF'!F$17</f>
        <v>54022.58391504274</v>
      </c>
      <c r="G19" s="7">
        <f>'[10]PIB_UF'!G$17</f>
        <v>57250.86683196553</v>
      </c>
      <c r="H19" s="7">
        <f>'[10]PIB_UF'!H$17</f>
        <v>59677.388850844116</v>
      </c>
      <c r="I19" s="7">
        <f>'[10]PIB_UF'!I$17</f>
        <v>64305.99505517344</v>
      </c>
      <c r="J19" s="7">
        <f>'[10]PIB_UF'!J$17</f>
        <v>66969.56200178608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'[1]Total'!$E$21</f>
        <v>29853.238673522934</v>
      </c>
      <c r="C10" s="6">
        <f>'[2]Total'!$E$21</f>
        <v>32985.14645388827</v>
      </c>
      <c r="D10" s="6">
        <f>'[3]Total'!$E$21</f>
        <v>37671.98341151328</v>
      </c>
      <c r="E10" s="6">
        <f>'[4]Total'!$E$21</f>
        <v>40987.580091043055</v>
      </c>
      <c r="F10" s="6">
        <f>'[5]Total'!$E$21</f>
        <v>46997.294725302985</v>
      </c>
      <c r="G10" s="6">
        <f>'[6]Total'!$E$21</f>
        <v>50105.439800307715</v>
      </c>
      <c r="H10" s="6">
        <f>'[7]Total'!$E$21</f>
        <v>52838.190142912325</v>
      </c>
      <c r="I10" s="6">
        <f>'[8]Total'!$E$21</f>
        <v>55675.47565267999</v>
      </c>
      <c r="J10" s="6">
        <f>'[9]Total'!$E$21</f>
        <v>57209.309490730986</v>
      </c>
      <c r="K10" s="28">
        <f>B10/B$18</f>
        <v>0.8905435474966457</v>
      </c>
      <c r="L10" s="29">
        <f aca="true" t="shared" si="0" ref="L10:S18">C10/C$18</f>
        <v>0.8888686025296905</v>
      </c>
      <c r="M10" s="29">
        <f t="shared" si="0"/>
        <v>0.8866426707640372</v>
      </c>
      <c r="N10" s="29">
        <f t="shared" si="0"/>
        <v>0.8837854020377368</v>
      </c>
      <c r="O10" s="29">
        <f t="shared" si="0"/>
        <v>0.8878053848805517</v>
      </c>
      <c r="P10" s="29">
        <f t="shared" si="0"/>
        <v>0.8924786744334213</v>
      </c>
      <c r="Q10" s="29">
        <f t="shared" si="0"/>
        <v>0.8939748849051085</v>
      </c>
      <c r="R10" s="29">
        <f t="shared" si="0"/>
        <v>0.892281294735833</v>
      </c>
      <c r="S10" s="46">
        <f t="shared" si="0"/>
        <v>0.8887076938430385</v>
      </c>
      <c r="T10" s="29">
        <f>B10/Tabela1!B10</f>
        <v>0.009038657238474454</v>
      </c>
      <c r="U10" s="9">
        <f>C10/Tabela1!C10</f>
        <v>0.008865876151876948</v>
      </c>
      <c r="V10" s="9">
        <f>D10/Tabela1!D10</f>
        <v>0.009201172522674654</v>
      </c>
      <c r="W10" s="9">
        <f>E10/Tabela1!E10</f>
        <v>0.009000821319314725</v>
      </c>
      <c r="X10" s="9">
        <f>F10/Tabela1!F10</f>
        <v>0.009450997122569369</v>
      </c>
      <c r="Y10" s="9">
        <f>G10/Tabela1!G10</f>
        <v>0.009718641880996534</v>
      </c>
      <c r="Z10" s="9">
        <f>H10/Tabela1!H10</f>
        <v>0.009749063741007076</v>
      </c>
      <c r="AA10" s="9">
        <f>I10/Tabela1!I10</f>
        <v>0.009815973560423684</v>
      </c>
      <c r="AB10" s="9">
        <f>J10/Tabela1!J10</f>
        <v>0.009517198787375301</v>
      </c>
    </row>
    <row r="11" spans="1:28" ht="18">
      <c r="A11" s="30" t="s">
        <v>34</v>
      </c>
      <c r="B11" s="14">
        <f>+B12+B13</f>
        <v>16697.980442411645</v>
      </c>
      <c r="C11" s="8">
        <f aca="true" t="shared" si="1" ref="C11:I11">+C12+C13</f>
        <v>18823.714196625326</v>
      </c>
      <c r="D11" s="8">
        <f t="shared" si="1"/>
        <v>20785.49706082344</v>
      </c>
      <c r="E11" s="8">
        <f t="shared" si="1"/>
        <v>24181.366130568007</v>
      </c>
      <c r="F11" s="8">
        <f t="shared" si="1"/>
        <v>27296.41809752676</v>
      </c>
      <c r="G11" s="8">
        <f t="shared" si="1"/>
        <v>29180.235432849004</v>
      </c>
      <c r="H11" s="8">
        <f t="shared" si="1"/>
        <v>30531.544557868227</v>
      </c>
      <c r="I11" s="8">
        <f t="shared" si="1"/>
        <v>32517.95948649446</v>
      </c>
      <c r="J11" s="8">
        <f>+J12+J13</f>
        <v>33750.84525204876</v>
      </c>
      <c r="K11" s="31">
        <f aca="true" t="shared" si="2" ref="K11:K18">B11/B$18</f>
        <v>0.4981127475593943</v>
      </c>
      <c r="L11" s="32">
        <f t="shared" si="0"/>
        <v>0.5072528192579939</v>
      </c>
      <c r="M11" s="32">
        <f t="shared" si="0"/>
        <v>0.48920462790218233</v>
      </c>
      <c r="N11" s="32">
        <f t="shared" si="0"/>
        <v>0.5214052242180541</v>
      </c>
      <c r="O11" s="32">
        <f t="shared" si="0"/>
        <v>0.5156447220330717</v>
      </c>
      <c r="P11" s="32">
        <f t="shared" si="0"/>
        <v>0.5197586917220173</v>
      </c>
      <c r="Q11" s="32">
        <f t="shared" si="0"/>
        <v>0.5165664069543588</v>
      </c>
      <c r="R11" s="32">
        <f t="shared" si="0"/>
        <v>0.5211480755688876</v>
      </c>
      <c r="S11" s="47">
        <f t="shared" si="0"/>
        <v>0.5242964146256867</v>
      </c>
      <c r="T11" s="32">
        <f>B11/Tabela1!B11</f>
        <v>0.010318924503557458</v>
      </c>
      <c r="U11" s="10">
        <f>C11/Tabela1!C11</f>
        <v>0.010192715972616853</v>
      </c>
      <c r="V11" s="10">
        <f>D11/Tabela1!D11</f>
        <v>0.010095663442295295</v>
      </c>
      <c r="W11" s="10">
        <f>E11/Tabela1!E11</f>
        <v>0.010487587193448625</v>
      </c>
      <c r="X11" s="10">
        <f>F11/Tabela1!F11</f>
        <v>0.010851854379030176</v>
      </c>
      <c r="Y11" s="10">
        <f>G11/Tabela1!G11</f>
        <v>0.010920665052226034</v>
      </c>
      <c r="Z11" s="10">
        <f>H11/Tabela1!H11</f>
        <v>0.010894644715479046</v>
      </c>
      <c r="AA11" s="10">
        <f>I11/Tabela1!I11</f>
        <v>0.011134239862906877</v>
      </c>
      <c r="AB11" s="10">
        <f>J11/Tabela1!J11</f>
        <v>0.011044945174935693</v>
      </c>
    </row>
    <row r="12" spans="1:28" ht="18">
      <c r="A12" s="33" t="s">
        <v>35</v>
      </c>
      <c r="B12" s="15">
        <f>'[1]Total'!$G$21</f>
        <v>13249.954067639308</v>
      </c>
      <c r="C12" s="6">
        <f>'[2]Total'!$G$21</f>
        <v>14934.140620654141</v>
      </c>
      <c r="D12" s="6">
        <f>'[3]Total'!$G$21</f>
        <v>16510.3162644873</v>
      </c>
      <c r="E12" s="6">
        <f>'[4]Total'!$G$21</f>
        <v>19248.17410789625</v>
      </c>
      <c r="F12" s="6">
        <f>'[5]Total'!$G$21</f>
        <v>21755.201421303133</v>
      </c>
      <c r="G12" s="6">
        <f>'[6]Total'!$G$21</f>
        <v>23332.865057122814</v>
      </c>
      <c r="H12" s="6">
        <f>'[7]Total'!$G$21</f>
        <v>24374.667936443344</v>
      </c>
      <c r="I12" s="6">
        <f>'[8]Total'!$G$21</f>
        <v>25815.355575485406</v>
      </c>
      <c r="J12" s="6">
        <f>'[9]Total'!$G$21</f>
        <v>26819.914376698864</v>
      </c>
      <c r="K12" s="28">
        <f t="shared" si="2"/>
        <v>0.3952556447427706</v>
      </c>
      <c r="L12" s="29">
        <f t="shared" si="0"/>
        <v>0.4024383739517379</v>
      </c>
      <c r="M12" s="29">
        <f t="shared" si="0"/>
        <v>0.3885845549462113</v>
      </c>
      <c r="N12" s="29">
        <f t="shared" si="0"/>
        <v>0.41503438979938423</v>
      </c>
      <c r="O12" s="29">
        <f t="shared" si="0"/>
        <v>0.4109680160078498</v>
      </c>
      <c r="P12" s="29">
        <f t="shared" si="0"/>
        <v>0.4156052628199259</v>
      </c>
      <c r="Q12" s="29">
        <f t="shared" si="0"/>
        <v>0.41239756517294557</v>
      </c>
      <c r="R12" s="29">
        <f t="shared" si="0"/>
        <v>0.4137290005505545</v>
      </c>
      <c r="S12" s="46">
        <f t="shared" si="0"/>
        <v>0.4166291197527134</v>
      </c>
      <c r="T12" s="29">
        <f>B12/Tabela1!B12</f>
        <v>0.010373529844662159</v>
      </c>
      <c r="U12" s="9">
        <f>C12/Tabela1!C12</f>
        <v>0.010273510991709959</v>
      </c>
      <c r="V12" s="9">
        <f>D12/Tabela1!D12</f>
        <v>0.010147811172266274</v>
      </c>
      <c r="W12" s="9">
        <f>E12/Tabela1!E12</f>
        <v>0.01056309322630007</v>
      </c>
      <c r="X12" s="9">
        <f>F12/Tabela1!F12</f>
        <v>0.01087537669611721</v>
      </c>
      <c r="Y12" s="9">
        <f>G12/Tabela1!G12</f>
        <v>0.010970631214418153</v>
      </c>
      <c r="Z12" s="9">
        <f>H12/Tabela1!H12</f>
        <v>0.01093381573003597</v>
      </c>
      <c r="AA12" s="9">
        <f>I12/Tabela1!I12</f>
        <v>0.011164097024671993</v>
      </c>
      <c r="AB12" s="9">
        <f>J12/Tabela1!J12</f>
        <v>0.011072095331251095</v>
      </c>
    </row>
    <row r="13" spans="1:28" ht="18">
      <c r="A13" s="33" t="s">
        <v>36</v>
      </c>
      <c r="B13" s="15">
        <f>'[1]Total'!$J$21+'[1]Total'!$P$21</f>
        <v>3448.0263747723357</v>
      </c>
      <c r="C13" s="6">
        <f>'[2]Total'!$J$21+'[2]Total'!$P$21</f>
        <v>3889.573575971185</v>
      </c>
      <c r="D13" s="6">
        <f>'[3]Total'!$J$21+'[3]Total'!$P$21</f>
        <v>4275.180796336139</v>
      </c>
      <c r="E13" s="6">
        <f>'[4]Total'!$J$21+'[4]Total'!$P$21</f>
        <v>4933.192022671754</v>
      </c>
      <c r="F13" s="6">
        <f>'[5]Total'!$J$21+'[5]Total'!$P$21</f>
        <v>5541.216676223628</v>
      </c>
      <c r="G13" s="6">
        <f>'[6]Total'!$J$21+'[6]Total'!$P$21</f>
        <v>5847.370375726192</v>
      </c>
      <c r="H13" s="6">
        <f>'[7]Total'!$J$21+'[7]Total'!$P$21</f>
        <v>6156.876621424884</v>
      </c>
      <c r="I13" s="6">
        <f>'[8]Total'!$J$21+'[8]Total'!$P$21</f>
        <v>6702.603911009053</v>
      </c>
      <c r="J13" s="6">
        <f>'[9]Total'!$J$21+'[9]Total'!$P$21</f>
        <v>6930.930875349897</v>
      </c>
      <c r="K13" s="28">
        <f t="shared" si="2"/>
        <v>0.10285710281662368</v>
      </c>
      <c r="L13" s="29">
        <f t="shared" si="0"/>
        <v>0.10481444530625605</v>
      </c>
      <c r="M13" s="29">
        <f t="shared" si="0"/>
        <v>0.10062007295597106</v>
      </c>
      <c r="N13" s="29">
        <f t="shared" si="0"/>
        <v>0.1063708344186699</v>
      </c>
      <c r="O13" s="29">
        <f t="shared" si="0"/>
        <v>0.10467670602522185</v>
      </c>
      <c r="P13" s="29">
        <f t="shared" si="0"/>
        <v>0.10415342890209137</v>
      </c>
      <c r="Q13" s="29">
        <f t="shared" si="0"/>
        <v>0.10416884178141327</v>
      </c>
      <c r="R13" s="29">
        <f t="shared" si="0"/>
        <v>0.1074190750183332</v>
      </c>
      <c r="S13" s="46">
        <f t="shared" si="0"/>
        <v>0.10766729487297325</v>
      </c>
      <c r="T13" s="29">
        <f>B13/Tabela1!B13</f>
        <v>0.01011433207131704</v>
      </c>
      <c r="U13" s="9">
        <f>C13/Tabela1!C13</f>
        <v>0.009893961671248364</v>
      </c>
      <c r="V13" s="9">
        <f>D13/Tabela1!D13</f>
        <v>0.009899207856827939</v>
      </c>
      <c r="W13" s="9">
        <f>E13/Tabela1!E13</f>
        <v>0.010203022572086946</v>
      </c>
      <c r="X13" s="9">
        <f>F13/Tabela1!F13</f>
        <v>0.010760479796923312</v>
      </c>
      <c r="Y13" s="9">
        <f>G13/Tabela1!G13</f>
        <v>0.010725734952870275</v>
      </c>
      <c r="Z13" s="9">
        <f>H13/Tabela1!H13</f>
        <v>0.010742285745685004</v>
      </c>
      <c r="AA13" s="9">
        <f>I13/Tabela1!I13</f>
        <v>0.011020720624762084</v>
      </c>
      <c r="AB13" s="9">
        <f>J13/Tabela1!J13</f>
        <v>0.010941127708828127</v>
      </c>
    </row>
    <row r="14" spans="1:28" ht="18">
      <c r="A14" s="30" t="s">
        <v>43</v>
      </c>
      <c r="B14" s="14">
        <f aca="true" t="shared" si="3" ref="B14:I14">+B15+B16</f>
        <v>3914.0014022375954</v>
      </c>
      <c r="C14" s="8">
        <f t="shared" si="3"/>
        <v>4363.2874008533445</v>
      </c>
      <c r="D14" s="8">
        <f t="shared" si="3"/>
        <v>5088.446441579404</v>
      </c>
      <c r="E14" s="8">
        <f t="shared" si="3"/>
        <v>5680.885949707761</v>
      </c>
      <c r="F14" s="8">
        <f t="shared" si="3"/>
        <v>6311.355381704678</v>
      </c>
      <c r="G14" s="8">
        <f t="shared" si="3"/>
        <v>6440.848303315315</v>
      </c>
      <c r="H14" s="8">
        <f t="shared" si="3"/>
        <v>6693.297622431048</v>
      </c>
      <c r="I14" s="8">
        <f t="shared" si="3"/>
        <v>7204.306399951442</v>
      </c>
      <c r="J14" s="8">
        <f>+J15+J16</f>
        <v>7720.212475974288</v>
      </c>
      <c r="K14" s="31">
        <f t="shared" si="2"/>
        <v>0.11675747250655619</v>
      </c>
      <c r="L14" s="32">
        <f t="shared" si="0"/>
        <v>0.11757986825535938</v>
      </c>
      <c r="M14" s="32">
        <f t="shared" si="0"/>
        <v>0.11976098241811399</v>
      </c>
      <c r="N14" s="32">
        <f t="shared" si="0"/>
        <v>0.1224928151854997</v>
      </c>
      <c r="O14" s="32">
        <f t="shared" si="0"/>
        <v>0.11922506021938137</v>
      </c>
      <c r="P14" s="32">
        <f t="shared" si="0"/>
        <v>0.11472446462657934</v>
      </c>
      <c r="Q14" s="32">
        <f t="shared" si="0"/>
        <v>0.11324460499998926</v>
      </c>
      <c r="R14" s="32">
        <f t="shared" si="0"/>
        <v>0.11545959449585572</v>
      </c>
      <c r="S14" s="47">
        <f t="shared" si="0"/>
        <v>0.11992824745792433</v>
      </c>
      <c r="T14" s="32">
        <f>B14/Tabela1!B14</f>
        <v>0.006253447307036477</v>
      </c>
      <c r="U14" s="10">
        <f>C14/Tabela1!C14</f>
        <v>0.006257044484546053</v>
      </c>
      <c r="V14" s="10">
        <f>D14/Tabela1!D14</f>
        <v>0.006647184654266215</v>
      </c>
      <c r="W14" s="10">
        <f>E14/Tabela1!E14</f>
        <v>0.00686176100783352</v>
      </c>
      <c r="X14" s="10">
        <f>F14/Tabela1!F14</f>
        <v>0.007318847595273748</v>
      </c>
      <c r="Y14" s="10">
        <f>G14/Tabela1!G14</f>
        <v>0.00716497667052159</v>
      </c>
      <c r="Z14" s="10">
        <f>H14/Tabela1!H14</f>
        <v>0.0073522827228830875</v>
      </c>
      <c r="AA14" s="10">
        <f>I14/Tabela1!I14</f>
        <v>0.007325998562065883</v>
      </c>
      <c r="AB14" s="10">
        <f>J14/Tabela1!J14</f>
        <v>0.007167205253058776</v>
      </c>
    </row>
    <row r="15" spans="1:28" ht="18">
      <c r="A15" s="33" t="s">
        <v>37</v>
      </c>
      <c r="B15" s="15">
        <f>'[1]Impostos'!$B$21</f>
        <v>3669.2530198272743</v>
      </c>
      <c r="C15" s="6">
        <f>'[2]Impostos'!$B$21</f>
        <v>4123.990217171592</v>
      </c>
      <c r="D15" s="6">
        <f>'[3]Impostos'!$B$21</f>
        <v>4816.36578901707</v>
      </c>
      <c r="E15" s="6">
        <f>'[4]Impostos'!$B$21</f>
        <v>5389.719190590612</v>
      </c>
      <c r="F15" s="6">
        <f>'[5]Impostos'!$B$21</f>
        <v>5939.188343704483</v>
      </c>
      <c r="G15" s="6">
        <f>'[6]Impostos'!$B$21</f>
        <v>6036.45046067417</v>
      </c>
      <c r="H15" s="6">
        <f>'[7]Impostos'!$B$21</f>
        <v>6266.59124982319</v>
      </c>
      <c r="I15" s="6">
        <f>'[8]Impostos'!$B$21</f>
        <v>6721.29987219881</v>
      </c>
      <c r="J15" s="6">
        <f>'[9]Impostos'!$B$21</f>
        <v>7164.285884977732</v>
      </c>
      <c r="K15" s="28">
        <f t="shared" si="2"/>
        <v>0.10945645250335424</v>
      </c>
      <c r="L15" s="29">
        <f t="shared" si="0"/>
        <v>0.1111313974703095</v>
      </c>
      <c r="M15" s="29">
        <f t="shared" si="0"/>
        <v>0.11335732923596264</v>
      </c>
      <c r="N15" s="29">
        <f t="shared" si="0"/>
        <v>0.11621459796226313</v>
      </c>
      <c r="O15" s="29">
        <f t="shared" si="0"/>
        <v>0.11219461511944827</v>
      </c>
      <c r="P15" s="29">
        <f t="shared" si="0"/>
        <v>0.10752132556657876</v>
      </c>
      <c r="Q15" s="29">
        <f t="shared" si="0"/>
        <v>0.10602511509489161</v>
      </c>
      <c r="R15" s="29">
        <f t="shared" si="0"/>
        <v>0.10771870526416702</v>
      </c>
      <c r="S15" s="46">
        <f t="shared" si="0"/>
        <v>0.11129230615696144</v>
      </c>
      <c r="T15" s="29">
        <f>B15/Tabela1!B15</f>
        <v>0.006293668892187014</v>
      </c>
      <c r="U15" s="9">
        <f>C15/Tabela1!C15</f>
        <v>0.006287327615934834</v>
      </c>
      <c r="V15" s="9">
        <f>D15/Tabela1!D15</f>
        <v>0.00668474546047413</v>
      </c>
      <c r="W15" s="9">
        <f>E15/Tabela1!E15</f>
        <v>0.006928915768776433</v>
      </c>
      <c r="X15" s="9">
        <f>F15/Tabela1!F15</f>
        <v>0.007366720412670717</v>
      </c>
      <c r="Y15" s="9">
        <f>G15/Tabela1!G15</f>
        <v>0.0071846596594970415</v>
      </c>
      <c r="Z15" s="9">
        <f>H15/Tabela1!H15</f>
        <v>0.007376747485977991</v>
      </c>
      <c r="AA15" s="9">
        <f>I15/Tabela1!I15</f>
        <v>0.007357317935794394</v>
      </c>
      <c r="AB15" s="9">
        <f>J15/Tabela1!J15</f>
        <v>0.007214854802286957</v>
      </c>
    </row>
    <row r="16" spans="1:28" ht="18">
      <c r="A16" s="34" t="s">
        <v>42</v>
      </c>
      <c r="B16" s="15">
        <f>'[1]Total'!$Q$21</f>
        <v>244.74838241032117</v>
      </c>
      <c r="C16" s="6">
        <f>'[2]Total'!$Q$21</f>
        <v>239.29718368175256</v>
      </c>
      <c r="D16" s="6">
        <f>'[3]Total'!$Q$21</f>
        <v>272.08065256233414</v>
      </c>
      <c r="E16" s="6">
        <f>'[4]Total'!$Q$21</f>
        <v>291.16675911714884</v>
      </c>
      <c r="F16" s="6">
        <f>'[5]Total'!$Q$21</f>
        <v>372.1670380001952</v>
      </c>
      <c r="G16" s="6">
        <f>'[6]Total'!$Q$21</f>
        <v>404.3978426411454</v>
      </c>
      <c r="H16" s="6">
        <f>'[7]Total'!$Q$21</f>
        <v>426.7063726078578</v>
      </c>
      <c r="I16" s="6">
        <f>'[8]Total'!$Q$21</f>
        <v>483.00652775263165</v>
      </c>
      <c r="J16" s="6">
        <f>'[9]Total'!$Q$21</f>
        <v>555.9265909965561</v>
      </c>
      <c r="K16" s="28">
        <f t="shared" si="2"/>
        <v>0.007301020003201953</v>
      </c>
      <c r="L16" s="29">
        <f t="shared" si="0"/>
        <v>0.006448470785049876</v>
      </c>
      <c r="M16" s="29">
        <f t="shared" si="0"/>
        <v>0.0064036531821513535</v>
      </c>
      <c r="N16" s="29">
        <f t="shared" si="0"/>
        <v>0.006278217223236556</v>
      </c>
      <c r="O16" s="29">
        <f t="shared" si="0"/>
        <v>0.007030445099933102</v>
      </c>
      <c r="P16" s="29">
        <f t="shared" si="0"/>
        <v>0.007203139060000592</v>
      </c>
      <c r="Q16" s="29">
        <f t="shared" si="0"/>
        <v>0.0072194899050976565</v>
      </c>
      <c r="R16" s="29">
        <f t="shared" si="0"/>
        <v>0.007740889231688705</v>
      </c>
      <c r="S16" s="46">
        <f t="shared" si="0"/>
        <v>0.008635941300962882</v>
      </c>
      <c r="T16" s="29">
        <f>B16/Tabela1!B16</f>
        <v>0.005706686775096091</v>
      </c>
      <c r="U16" s="9">
        <f>C16/Tabela1!C16</f>
        <v>0.005777473712106823</v>
      </c>
      <c r="V16" s="9">
        <f>D16/Tabela1!D16</f>
        <v>0.006045833668029557</v>
      </c>
      <c r="W16" s="9">
        <f>E16/Tabela1!E16</f>
        <v>0.005817982638315727</v>
      </c>
      <c r="X16" s="9">
        <f>F16/Tabela1!F16</f>
        <v>0.0066311566887640805</v>
      </c>
      <c r="Y16" s="9">
        <f>G16/Tabela1!G16</f>
        <v>0.0068834847000143915</v>
      </c>
      <c r="Z16" s="9">
        <f>H16/Tabela1!H16</f>
        <v>0.007010817110407758</v>
      </c>
      <c r="AA16" s="9">
        <f>I16/Tabela1!I16</f>
        <v>0.006916297149788528</v>
      </c>
      <c r="AB16" s="9">
        <f>J16/Tabela1!J16</f>
        <v>0.006605042249296708</v>
      </c>
    </row>
    <row r="17" spans="1:28" ht="18">
      <c r="A17" s="35" t="s">
        <v>41</v>
      </c>
      <c r="B17" s="14">
        <f>'[1]Total'!$V$21</f>
        <v>12910.509848700967</v>
      </c>
      <c r="C17" s="8">
        <f>'[2]Total'!$V$21</f>
        <v>13922.135073581194</v>
      </c>
      <c r="D17" s="8">
        <f>'[3]Total'!$V$21</f>
        <v>16614.40569812751</v>
      </c>
      <c r="E17" s="8">
        <f>'[4]Total'!$V$21</f>
        <v>16515.047201357902</v>
      </c>
      <c r="F17" s="8">
        <f>'[5]Total'!$V$21</f>
        <v>19328.70958977603</v>
      </c>
      <c r="G17" s="8">
        <f>'[6]Total'!$V$21</f>
        <v>20520.806524817563</v>
      </c>
      <c r="H17" s="8">
        <f>'[7]Total'!$V$21</f>
        <v>21879.939212436235</v>
      </c>
      <c r="I17" s="8">
        <f>'[8]Total'!$V$21</f>
        <v>22674.5096384329</v>
      </c>
      <c r="J17" s="8">
        <f>'[9]Total'!$V$21</f>
        <v>22902.53764768567</v>
      </c>
      <c r="K17" s="31">
        <f t="shared" si="2"/>
        <v>0.38512977993404945</v>
      </c>
      <c r="L17" s="32">
        <f t="shared" si="0"/>
        <v>0.3751673124866466</v>
      </c>
      <c r="M17" s="32">
        <f t="shared" si="0"/>
        <v>0.3910343896797036</v>
      </c>
      <c r="N17" s="32">
        <f t="shared" si="0"/>
        <v>0.3561019605964461</v>
      </c>
      <c r="O17" s="32">
        <f t="shared" si="0"/>
        <v>0.36513021774754695</v>
      </c>
      <c r="P17" s="32">
        <f t="shared" si="0"/>
        <v>0.3655168436514034</v>
      </c>
      <c r="Q17" s="32">
        <f t="shared" si="0"/>
        <v>0.3701889880456519</v>
      </c>
      <c r="R17" s="32">
        <f t="shared" si="0"/>
        <v>0.3633923299352566</v>
      </c>
      <c r="S17" s="47">
        <f t="shared" si="0"/>
        <v>0.35577533791638905</v>
      </c>
      <c r="T17" s="32">
        <f>B17/Tabela1!B17</f>
        <v>0.0078638132985786</v>
      </c>
      <c r="U17" s="10">
        <f>C17/Tabela1!C17</f>
        <v>0.0075983361942328015</v>
      </c>
      <c r="V17" s="10">
        <f>D17/Tabela1!D17</f>
        <v>0.008347261356312754</v>
      </c>
      <c r="W17" s="10">
        <f>E17/Tabela1!E17</f>
        <v>0.007513666827884764</v>
      </c>
      <c r="X17" s="10">
        <f>F17/Tabela1!F17</f>
        <v>0.008049466750640994</v>
      </c>
      <c r="Y17" s="10">
        <f>G17/Tabela1!G17</f>
        <v>0.00846277454471793</v>
      </c>
      <c r="Z17" s="10">
        <f>H17/Tabela1!H17</f>
        <v>0.008558478750598017</v>
      </c>
      <c r="AA17" s="53">
        <f>I17/Tabela1!I17</f>
        <v>0.00845573801391679</v>
      </c>
      <c r="AB17" s="53">
        <f>J17/Tabela1!J17</f>
        <v>0.00797661531120528</v>
      </c>
    </row>
    <row r="18" spans="1:28" ht="18">
      <c r="A18" s="36" t="s">
        <v>38</v>
      </c>
      <c r="B18" s="37">
        <f aca="true" t="shared" si="4" ref="B18:I18">B11+B14+B17</f>
        <v>33522.49169335021</v>
      </c>
      <c r="C18" s="38">
        <f t="shared" si="4"/>
        <v>37109.13667105987</v>
      </c>
      <c r="D18" s="38">
        <f t="shared" si="4"/>
        <v>42488.349200530356</v>
      </c>
      <c r="E18" s="38">
        <f t="shared" si="4"/>
        <v>46377.29928163367</v>
      </c>
      <c r="F18" s="38">
        <f t="shared" si="4"/>
        <v>52936.48306900747</v>
      </c>
      <c r="G18" s="38">
        <f t="shared" si="4"/>
        <v>56141.89026098188</v>
      </c>
      <c r="H18" s="38">
        <f t="shared" si="4"/>
        <v>59104.78139273551</v>
      </c>
      <c r="I18" s="38">
        <f t="shared" si="4"/>
        <v>62396.7755248788</v>
      </c>
      <c r="J18" s="38">
        <f>J11+J14+J17</f>
        <v>64373.59537570872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0.008626817188980998</v>
      </c>
      <c r="U18" s="40">
        <f>C18/Tabela1!C18</f>
        <v>0.008479409857516974</v>
      </c>
      <c r="V18" s="40">
        <f>D18/Tabela1!D18</f>
        <v>0.008824603760214522</v>
      </c>
      <c r="W18" s="40">
        <f>E18/Tabela1!E18</f>
        <v>0.008698539722877239</v>
      </c>
      <c r="X18" s="40">
        <f>F18/Tabela1!F18</f>
        <v>0.009160220732761785</v>
      </c>
      <c r="Y18" s="40">
        <f>G18/Tabela1!G18</f>
        <v>0.009363556487410543</v>
      </c>
      <c r="Z18" s="40">
        <f>H18/Tabela1!H18</f>
        <v>0.00942761032645535</v>
      </c>
      <c r="AA18" s="52">
        <f>I18/Tabela1!I18</f>
        <v>0.009474903120164599</v>
      </c>
      <c r="AB18" s="52">
        <f>J18/Tabela1!J18</f>
        <v>0.009190790901512228</v>
      </c>
    </row>
    <row r="19" spans="1:28" ht="18">
      <c r="A19" s="41" t="s">
        <v>39</v>
      </c>
      <c r="B19" s="16">
        <f>'[10]PIB_UF'!B$18</f>
        <v>33522.491693350195</v>
      </c>
      <c r="C19" s="7">
        <f>'[10]PIB_UF'!C$18</f>
        <v>37109.1366710598</v>
      </c>
      <c r="D19" s="7">
        <f>'[10]PIB_UF'!D$18</f>
        <v>42488.34920053037</v>
      </c>
      <c r="E19" s="7">
        <f>'[10]PIB_UF'!E$18</f>
        <v>46377.29928163367</v>
      </c>
      <c r="F19" s="7">
        <f>'[10]PIB_UF'!F$18</f>
        <v>52936.48306900754</v>
      </c>
      <c r="G19" s="7">
        <f>'[10]PIB_UF'!G$18</f>
        <v>56141.89026098192</v>
      </c>
      <c r="H19" s="7">
        <f>'[10]PIB_UF'!H$18</f>
        <v>59104.781392735546</v>
      </c>
      <c r="I19" s="7">
        <f>'[10]PIB_UF'!I$18</f>
        <v>62396.77552487873</v>
      </c>
      <c r="J19" s="7">
        <f>'[10]PIB_UF'!J$18</f>
        <v>64373.595375708705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'[1]Total'!$E$22</f>
        <v>82952.49161382116</v>
      </c>
      <c r="C10" s="6">
        <f>'[2]Total'!$E$22</f>
        <v>93644.41316394691</v>
      </c>
      <c r="D10" s="6">
        <f>'[3]Total'!$E$22</f>
        <v>108607.67172406058</v>
      </c>
      <c r="E10" s="6">
        <f>'[4]Total'!$E$22</f>
        <v>120895.7068345612</v>
      </c>
      <c r="F10" s="6">
        <f>'[5]Total'!$E$22</f>
        <v>133320.67102465604</v>
      </c>
      <c r="G10" s="6">
        <f>'[6]Total'!$E$22</f>
        <v>134499.61519049827</v>
      </c>
      <c r="H10" s="6">
        <f>'[7]Total'!$E$22</f>
        <v>144025.38049972028</v>
      </c>
      <c r="I10" s="6">
        <f>'[8]Total'!$E$22</f>
        <v>156332.01108580275</v>
      </c>
      <c r="J10" s="6">
        <f>'[9]Total'!$E$22</f>
        <v>159521.60259038542</v>
      </c>
      <c r="K10" s="28">
        <f>B10/B$18</f>
        <v>0.8535106086168908</v>
      </c>
      <c r="L10" s="29">
        <f aca="true" t="shared" si="0" ref="L10:S18">C10/C$18</f>
        <v>0.8500643422687552</v>
      </c>
      <c r="M10" s="29">
        <f t="shared" si="0"/>
        <v>0.848570072003732</v>
      </c>
      <c r="N10" s="29">
        <f t="shared" si="0"/>
        <v>0.8565036568564531</v>
      </c>
      <c r="O10" s="29">
        <f t="shared" si="0"/>
        <v>0.8593425006049811</v>
      </c>
      <c r="P10" s="29">
        <f t="shared" si="0"/>
        <v>0.8568837444657224</v>
      </c>
      <c r="Q10" s="29">
        <f t="shared" si="0"/>
        <v>0.8606492790842287</v>
      </c>
      <c r="R10" s="29">
        <f t="shared" si="0"/>
        <v>0.8608140563178044</v>
      </c>
      <c r="S10" s="46">
        <f t="shared" si="0"/>
        <v>0.8560231378118061</v>
      </c>
      <c r="T10" s="29">
        <f>B10/Tabela1!B10</f>
        <v>0.02511550411579769</v>
      </c>
      <c r="U10" s="9">
        <f>C10/Tabela1!C10</f>
        <v>0.025170110146013325</v>
      </c>
      <c r="V10" s="9">
        <f>D10/Tabela1!D10</f>
        <v>0.026526820048282468</v>
      </c>
      <c r="W10" s="9">
        <f>E10/Tabela1!E10</f>
        <v>0.02654854600035134</v>
      </c>
      <c r="X10" s="9">
        <f>F10/Tabela1!F10</f>
        <v>0.026810336331011413</v>
      </c>
      <c r="Y10" s="9">
        <f>G10/Tabela1!G10</f>
        <v>0.02608805747196069</v>
      </c>
      <c r="Z10" s="9">
        <f>H10/Tabela1!H10</f>
        <v>0.026573821151270396</v>
      </c>
      <c r="AA10" s="9">
        <f>I10/Tabela1!I10</f>
        <v>0.027562420787189717</v>
      </c>
      <c r="AB10" s="9">
        <f>J10/Tabela1!J10</f>
        <v>0.02653761802490132</v>
      </c>
    </row>
    <row r="11" spans="1:28" ht="18">
      <c r="A11" s="30" t="s">
        <v>34</v>
      </c>
      <c r="B11" s="14">
        <f>+B12+B13</f>
        <v>45615.50258373779</v>
      </c>
      <c r="C11" s="8">
        <f aca="true" t="shared" si="1" ref="C11:I11">+C12+C13</f>
        <v>52767.31959821736</v>
      </c>
      <c r="D11" s="8">
        <f t="shared" si="1"/>
        <v>59656.30959446681</v>
      </c>
      <c r="E11" s="8">
        <f t="shared" si="1"/>
        <v>66931.74629775251</v>
      </c>
      <c r="F11" s="8">
        <f t="shared" si="1"/>
        <v>73479.1920364145</v>
      </c>
      <c r="G11" s="8">
        <f t="shared" si="1"/>
        <v>75836.25543836664</v>
      </c>
      <c r="H11" s="8">
        <f t="shared" si="1"/>
        <v>78670.08184111277</v>
      </c>
      <c r="I11" s="8">
        <f t="shared" si="1"/>
        <v>83365.16718550926</v>
      </c>
      <c r="J11" s="8">
        <f>+J12+J13</f>
        <v>87641.58183004653</v>
      </c>
      <c r="K11" s="31">
        <f aca="true" t="shared" si="2" ref="K11:K18">B11/B$18</f>
        <v>0.4693447371522293</v>
      </c>
      <c r="L11" s="32">
        <f t="shared" si="0"/>
        <v>0.47899939048166557</v>
      </c>
      <c r="M11" s="32">
        <f t="shared" si="0"/>
        <v>0.4661048167635001</v>
      </c>
      <c r="N11" s="32">
        <f t="shared" si="0"/>
        <v>0.4741879340865468</v>
      </c>
      <c r="O11" s="32">
        <f t="shared" si="0"/>
        <v>0.473623423447429</v>
      </c>
      <c r="P11" s="32">
        <f t="shared" si="0"/>
        <v>0.48314528212031144</v>
      </c>
      <c r="Q11" s="32">
        <f t="shared" si="0"/>
        <v>0.47010706715114337</v>
      </c>
      <c r="R11" s="32">
        <f t="shared" si="0"/>
        <v>0.4590352751311032</v>
      </c>
      <c r="S11" s="47">
        <f t="shared" si="0"/>
        <v>0.4703013301188359</v>
      </c>
      <c r="T11" s="32">
        <f>B11/Tabela1!B11</f>
        <v>0.02818921299954751</v>
      </c>
      <c r="U11" s="10">
        <f>C11/Tabela1!C11</f>
        <v>0.02857259176817249</v>
      </c>
      <c r="V11" s="10">
        <f>D11/Tabela1!D11</f>
        <v>0.028975492965730845</v>
      </c>
      <c r="W11" s="10">
        <f>E11/Tabela1!E11</f>
        <v>0.029028654606081724</v>
      </c>
      <c r="X11" s="10">
        <f>F11/Tabela1!F11</f>
        <v>0.0292120925543785</v>
      </c>
      <c r="Y11" s="10">
        <f>G11/Tabela1!G11</f>
        <v>0.02838161968786411</v>
      </c>
      <c r="Z11" s="10">
        <f>H11/Tabela1!H11</f>
        <v>0.02807203512983447</v>
      </c>
      <c r="AA11" s="10">
        <f>I11/Tabela1!I11</f>
        <v>0.028544465345074984</v>
      </c>
      <c r="AB11" s="10">
        <f>J11/Tabela1!J11</f>
        <v>0.02868065848806392</v>
      </c>
    </row>
    <row r="12" spans="1:28" ht="18">
      <c r="A12" s="33" t="s">
        <v>35</v>
      </c>
      <c r="B12" s="15">
        <f>'[1]Total'!$G$22</f>
        <v>36019.69584693759</v>
      </c>
      <c r="C12" s="6">
        <f>'[2]Total'!$G$22</f>
        <v>41572.12847564532</v>
      </c>
      <c r="D12" s="6">
        <f>'[3]Total'!$G$22</f>
        <v>47212.05794191891</v>
      </c>
      <c r="E12" s="6">
        <f>'[4]Total'!$G$22</f>
        <v>53033.537028409475</v>
      </c>
      <c r="F12" s="6">
        <f>'[5]Total'!$G$22</f>
        <v>58494.20052682261</v>
      </c>
      <c r="G12" s="6">
        <f>'[6]Total'!$G$22</f>
        <v>60489.76291021079</v>
      </c>
      <c r="H12" s="6">
        <f>'[7]Total'!$G$22</f>
        <v>62656.251388378005</v>
      </c>
      <c r="I12" s="6">
        <f>'[8]Total'!$G$22</f>
        <v>65930.41501501085</v>
      </c>
      <c r="J12" s="6">
        <f>'[9]Total'!$G$22</f>
        <v>69322.6393610447</v>
      </c>
      <c r="K12" s="28">
        <f t="shared" si="2"/>
        <v>0.37061204463438574</v>
      </c>
      <c r="L12" s="29">
        <f t="shared" si="0"/>
        <v>0.37737418448543525</v>
      </c>
      <c r="M12" s="29">
        <f t="shared" si="0"/>
        <v>0.368875778029805</v>
      </c>
      <c r="N12" s="29">
        <f t="shared" si="0"/>
        <v>0.3757239987274664</v>
      </c>
      <c r="O12" s="29">
        <f t="shared" si="0"/>
        <v>0.37703495013397254</v>
      </c>
      <c r="P12" s="29">
        <f t="shared" si="0"/>
        <v>0.3853742962084468</v>
      </c>
      <c r="Q12" s="29">
        <f t="shared" si="0"/>
        <v>0.37441357488815985</v>
      </c>
      <c r="R12" s="29">
        <f t="shared" si="0"/>
        <v>0.363033953120698</v>
      </c>
      <c r="S12" s="46">
        <f t="shared" si="0"/>
        <v>0.37199841465744093</v>
      </c>
      <c r="T12" s="29">
        <f>B12/Tabela1!B12</f>
        <v>0.02820020265401816</v>
      </c>
      <c r="U12" s="9">
        <f>C12/Tabela1!C12</f>
        <v>0.028598345876872648</v>
      </c>
      <c r="V12" s="9">
        <f>D12/Tabela1!D12</f>
        <v>0.02901816303054113</v>
      </c>
      <c r="W12" s="9">
        <f>E12/Tabela1!E12</f>
        <v>0.02910396552999351</v>
      </c>
      <c r="X12" s="9">
        <f>F12/Tabela1!F12</f>
        <v>0.029241120454278402</v>
      </c>
      <c r="Y12" s="9">
        <f>G12/Tabela1!G12</f>
        <v>0.028441037116996984</v>
      </c>
      <c r="Z12" s="9">
        <f>H12/Tabela1!H12</f>
        <v>0.028105897023978026</v>
      </c>
      <c r="AA12" s="9">
        <f>I12/Tabela1!I12</f>
        <v>0.028512237530574174</v>
      </c>
      <c r="AB12" s="9">
        <f>J12/Tabela1!J12</f>
        <v>0.028618542954270985</v>
      </c>
    </row>
    <row r="13" spans="1:28" ht="18">
      <c r="A13" s="33" t="s">
        <v>36</v>
      </c>
      <c r="B13" s="15">
        <f>'[1]Total'!$J$22+'[1]Total'!$P$22</f>
        <v>9595.806736800203</v>
      </c>
      <c r="C13" s="6">
        <f>'[2]Total'!$J$22+'[2]Total'!$P$22</f>
        <v>11195.191122572041</v>
      </c>
      <c r="D13" s="6">
        <f>'[3]Total'!$J$22+'[3]Total'!$P$22</f>
        <v>12444.2516525479</v>
      </c>
      <c r="E13" s="6">
        <f>'[4]Total'!$J$22+'[4]Total'!$P$22</f>
        <v>13898.209269343031</v>
      </c>
      <c r="F13" s="6">
        <f>'[5]Total'!$J$22+'[5]Total'!$P$22</f>
        <v>14984.991509591886</v>
      </c>
      <c r="G13" s="6">
        <f>'[6]Total'!$J$22+'[6]Total'!$P$22</f>
        <v>15346.492528155859</v>
      </c>
      <c r="H13" s="6">
        <f>'[7]Total'!$J$22+'[7]Total'!$P$22</f>
        <v>16013.830452734766</v>
      </c>
      <c r="I13" s="6">
        <f>'[8]Total'!$J$22+'[8]Total'!$P$22</f>
        <v>17434.752170498406</v>
      </c>
      <c r="J13" s="6">
        <f>'[9]Total'!$J$22+'[9]Total'!$P$22</f>
        <v>18318.942469001835</v>
      </c>
      <c r="K13" s="28">
        <f t="shared" si="2"/>
        <v>0.09873269251784357</v>
      </c>
      <c r="L13" s="29">
        <f t="shared" si="0"/>
        <v>0.10162520599623033</v>
      </c>
      <c r="M13" s="29">
        <f t="shared" si="0"/>
        <v>0.09722903873369514</v>
      </c>
      <c r="N13" s="29">
        <f t="shared" si="0"/>
        <v>0.09846393535908032</v>
      </c>
      <c r="O13" s="29">
        <f t="shared" si="0"/>
        <v>0.09658847331345649</v>
      </c>
      <c r="P13" s="29">
        <f t="shared" si="0"/>
        <v>0.09777098591186464</v>
      </c>
      <c r="Q13" s="29">
        <f t="shared" si="0"/>
        <v>0.09569349226298354</v>
      </c>
      <c r="R13" s="29">
        <f t="shared" si="0"/>
        <v>0.09600132201040515</v>
      </c>
      <c r="S13" s="46">
        <f t="shared" si="0"/>
        <v>0.09830291546139498</v>
      </c>
      <c r="T13" s="29">
        <f>B13/Tabela1!B13</f>
        <v>0.028148037537731044</v>
      </c>
      <c r="U13" s="9">
        <f>C13/Tabela1!C13</f>
        <v>0.02847736125967766</v>
      </c>
      <c r="V13" s="9">
        <f>D13/Tabela1!D13</f>
        <v>0.028814742486872002</v>
      </c>
      <c r="W13" s="9">
        <f>E13/Tabela1!E13</f>
        <v>0.028744825304792387</v>
      </c>
      <c r="X13" s="9">
        <f>F13/Tabela1!F13</f>
        <v>0.02909933103462771</v>
      </c>
      <c r="Y13" s="9">
        <f>G13/Tabela1!G13</f>
        <v>0.02814981790729506</v>
      </c>
      <c r="Z13" s="9">
        <f>H13/Tabela1!H13</f>
        <v>0.027940326432335974</v>
      </c>
      <c r="AA13" s="9">
        <f>I13/Tabela1!I13</f>
        <v>0.02866699798826405</v>
      </c>
      <c r="AB13" s="9">
        <f>J13/Tabela1!J13</f>
        <v>0.028918177463991217</v>
      </c>
    </row>
    <row r="14" spans="1:28" ht="18">
      <c r="A14" s="30" t="s">
        <v>43</v>
      </c>
      <c r="B14" s="14">
        <f aca="true" t="shared" si="3" ref="B14:I14">+B15+B16</f>
        <v>15115.76978944146</v>
      </c>
      <c r="C14" s="8">
        <f t="shared" si="3"/>
        <v>17384.05114252359</v>
      </c>
      <c r="D14" s="8">
        <f t="shared" si="3"/>
        <v>20386.579855195934</v>
      </c>
      <c r="E14" s="8">
        <f t="shared" si="3"/>
        <v>21366.132958687187</v>
      </c>
      <c r="F14" s="8">
        <f t="shared" si="3"/>
        <v>23131.63657466671</v>
      </c>
      <c r="G14" s="8">
        <f t="shared" si="3"/>
        <v>23862.074177883558</v>
      </c>
      <c r="H14" s="8">
        <f t="shared" si="3"/>
        <v>24771.117887146447</v>
      </c>
      <c r="I14" s="8">
        <f t="shared" si="3"/>
        <v>27038.651766423925</v>
      </c>
      <c r="J14" s="8">
        <f>+J15+J16</f>
        <v>28806.537589680433</v>
      </c>
      <c r="K14" s="31">
        <f t="shared" si="2"/>
        <v>0.15552841899868153</v>
      </c>
      <c r="L14" s="32">
        <f t="shared" si="0"/>
        <v>0.1578050574631085</v>
      </c>
      <c r="M14" s="32">
        <f t="shared" si="0"/>
        <v>0.15928378963491752</v>
      </c>
      <c r="N14" s="32">
        <f t="shared" si="0"/>
        <v>0.1513715539712216</v>
      </c>
      <c r="O14" s="32">
        <f t="shared" si="0"/>
        <v>0.1490991476744333</v>
      </c>
      <c r="P14" s="32">
        <f t="shared" si="0"/>
        <v>0.15202291429089657</v>
      </c>
      <c r="Q14" s="32">
        <f t="shared" si="0"/>
        <v>0.14802422099294116</v>
      </c>
      <c r="R14" s="32">
        <f t="shared" si="0"/>
        <v>0.1488834650226903</v>
      </c>
      <c r="S14" s="47">
        <f t="shared" si="0"/>
        <v>0.15458133755295048</v>
      </c>
      <c r="T14" s="32">
        <f>B14/Tabela1!B14</f>
        <v>0.024150647935263038</v>
      </c>
      <c r="U14" s="10">
        <f>C14/Tabela1!C14</f>
        <v>0.024929089314428526</v>
      </c>
      <c r="V14" s="10">
        <f>D14/Tabela1!D14</f>
        <v>0.02663157848319008</v>
      </c>
      <c r="W14" s="10">
        <f>E14/Tabela1!E14</f>
        <v>0.025807470757558217</v>
      </c>
      <c r="X14" s="10">
        <f>F14/Tabela1!F14</f>
        <v>0.026824178402313187</v>
      </c>
      <c r="Y14" s="10">
        <f>G14/Tabela1!G14</f>
        <v>0.026544827131976832</v>
      </c>
      <c r="Z14" s="10">
        <f>H14/Tabela1!H14</f>
        <v>0.02720994528284824</v>
      </c>
      <c r="AA14" s="10">
        <f>I14/Tabela1!I14</f>
        <v>0.027495377481773536</v>
      </c>
      <c r="AB14" s="10">
        <f>J14/Tabela1!J14</f>
        <v>0.026743093946923684</v>
      </c>
    </row>
    <row r="15" spans="1:28" ht="18">
      <c r="A15" s="33" t="s">
        <v>37</v>
      </c>
      <c r="B15" s="15">
        <f>'[1]Impostos'!$B$22</f>
        <v>14237.268860562659</v>
      </c>
      <c r="C15" s="6">
        <f>'[2]Impostos'!$B$22</f>
        <v>16517.145799951428</v>
      </c>
      <c r="D15" s="6">
        <f>'[3]Impostos'!$B$22</f>
        <v>19381.37161752799</v>
      </c>
      <c r="E15" s="6">
        <f>'[4]Impostos'!$B$22</f>
        <v>20254.54496736761</v>
      </c>
      <c r="F15" s="6">
        <f>'[5]Impostos'!$B$22</f>
        <v>21821.97690768488</v>
      </c>
      <c r="G15" s="6">
        <f>'[6]Impostos'!$B$22</f>
        <v>22464.05235387844</v>
      </c>
      <c r="H15" s="6">
        <f>'[7]Impostos'!$B$22</f>
        <v>23319.650745725085</v>
      </c>
      <c r="I15" s="6">
        <f>'[8]Impostos'!$B$22</f>
        <v>25277.489756370356</v>
      </c>
      <c r="J15" s="6">
        <f>'[9]Impostos'!$B$22</f>
        <v>26830.372658974862</v>
      </c>
      <c r="K15" s="28">
        <f t="shared" si="2"/>
        <v>0.14648939138310935</v>
      </c>
      <c r="L15" s="29">
        <f t="shared" si="0"/>
        <v>0.14993565773124504</v>
      </c>
      <c r="M15" s="29">
        <f t="shared" si="0"/>
        <v>0.1514299279962681</v>
      </c>
      <c r="N15" s="29">
        <f t="shared" si="0"/>
        <v>0.14349634314354676</v>
      </c>
      <c r="O15" s="29">
        <f t="shared" si="0"/>
        <v>0.14065749939501895</v>
      </c>
      <c r="P15" s="29">
        <f t="shared" si="0"/>
        <v>0.1431162555342778</v>
      </c>
      <c r="Q15" s="29">
        <f t="shared" si="0"/>
        <v>0.1393507209157713</v>
      </c>
      <c r="R15" s="29">
        <f t="shared" si="0"/>
        <v>0.13918594368219556</v>
      </c>
      <c r="S15" s="46">
        <f t="shared" si="0"/>
        <v>0.1439768621881939</v>
      </c>
      <c r="T15" s="29">
        <f>B15/Tabela1!B15</f>
        <v>0.024420408092120094</v>
      </c>
      <c r="U15" s="9">
        <f>C15/Tabela1!C15</f>
        <v>0.025181608455822315</v>
      </c>
      <c r="V15" s="9">
        <f>D15/Tabela1!D15</f>
        <v>0.026899853876022374</v>
      </c>
      <c r="W15" s="9">
        <f>E15/Tabela1!E15</f>
        <v>0.02603884006773383</v>
      </c>
      <c r="X15" s="9">
        <f>F15/Tabela1!F15</f>
        <v>0.02706706597393437</v>
      </c>
      <c r="Y15" s="9">
        <f>G15/Tabela1!G15</f>
        <v>0.02673699913338056</v>
      </c>
      <c r="Z15" s="9">
        <f>H15/Tabela1!H15</f>
        <v>0.027450837010833583</v>
      </c>
      <c r="AA15" s="9">
        <f>I15/Tabela1!I15</f>
        <v>0.027669428874263702</v>
      </c>
      <c r="AB15" s="9">
        <f>J15/Tabela1!J15</f>
        <v>0.027019754115570883</v>
      </c>
    </row>
    <row r="16" spans="1:28" ht="18">
      <c r="A16" s="34" t="s">
        <v>42</v>
      </c>
      <c r="B16" s="15">
        <f>'[1]Total'!$Q$22</f>
        <v>878.5009288788001</v>
      </c>
      <c r="C16" s="6">
        <f>'[2]Total'!$Q$22</f>
        <v>866.9053425721625</v>
      </c>
      <c r="D16" s="6">
        <f>'[3]Total'!$Q$22</f>
        <v>1005.208237667943</v>
      </c>
      <c r="E16" s="6">
        <f>'[4]Total'!$Q$22</f>
        <v>1111.5879913195784</v>
      </c>
      <c r="F16" s="6">
        <f>'[5]Total'!$Q$22</f>
        <v>1309.6596669818332</v>
      </c>
      <c r="G16" s="6">
        <f>'[6]Total'!$Q$22</f>
        <v>1398.021824005118</v>
      </c>
      <c r="H16" s="6">
        <f>'[7]Total'!$Q$22</f>
        <v>1451.467141421364</v>
      </c>
      <c r="I16" s="6">
        <f>'[8]Total'!$Q$22</f>
        <v>1761.1620100535702</v>
      </c>
      <c r="J16" s="6">
        <f>'[9]Total'!$Q$22</f>
        <v>1976.16493070557</v>
      </c>
      <c r="K16" s="28">
        <f t="shared" si="2"/>
        <v>0.009039027615572173</v>
      </c>
      <c r="L16" s="29">
        <f t="shared" si="0"/>
        <v>0.007869399731863463</v>
      </c>
      <c r="M16" s="29">
        <f t="shared" si="0"/>
        <v>0.00785386163864944</v>
      </c>
      <c r="N16" s="29">
        <f t="shared" si="0"/>
        <v>0.007875210827674829</v>
      </c>
      <c r="O16" s="29">
        <f t="shared" si="0"/>
        <v>0.008441648279414357</v>
      </c>
      <c r="P16" s="29">
        <f t="shared" si="0"/>
        <v>0.008906658756618757</v>
      </c>
      <c r="Q16" s="29">
        <f t="shared" si="0"/>
        <v>0.008673500077169865</v>
      </c>
      <c r="R16" s="29">
        <f t="shared" si="0"/>
        <v>0.009697521340494734</v>
      </c>
      <c r="S16" s="46">
        <f t="shared" si="0"/>
        <v>0.010604475364756585</v>
      </c>
      <c r="T16" s="29">
        <f>B16/Tabela1!B16</f>
        <v>0.020483606810268607</v>
      </c>
      <c r="U16" s="9">
        <f>C16/Tabela1!C16</f>
        <v>0.020930136955797155</v>
      </c>
      <c r="V16" s="9">
        <f>D16/Tabela1!D16</f>
        <v>0.022336471738949468</v>
      </c>
      <c r="W16" s="9">
        <f>E16/Tabela1!E16</f>
        <v>0.022211325407017115</v>
      </c>
      <c r="X16" s="9">
        <f>F16/Tabela1!F16</f>
        <v>0.023335109168659277</v>
      </c>
      <c r="Y16" s="9">
        <f>G16/Tabela1!G16</f>
        <v>0.02379652120044798</v>
      </c>
      <c r="Z16" s="9">
        <f>H16/Tabela1!H16</f>
        <v>0.023847711971302643</v>
      </c>
      <c r="AA16" s="9">
        <f>I16/Tabela1!I16</f>
        <v>0.025218540724748984</v>
      </c>
      <c r="AB16" s="9">
        <f>J16/Tabela1!J16</f>
        <v>0.023479094308999603</v>
      </c>
    </row>
    <row r="17" spans="1:28" ht="18">
      <c r="A17" s="35" t="s">
        <v>41</v>
      </c>
      <c r="B17" s="14">
        <f>'[1]Total'!$V$22</f>
        <v>36458.48810120456</v>
      </c>
      <c r="C17" s="8">
        <f>'[2]Total'!$V$22</f>
        <v>40010.18822315738</v>
      </c>
      <c r="D17" s="8">
        <f>'[3]Total'!$V$22</f>
        <v>47946.15389192582</v>
      </c>
      <c r="E17" s="8">
        <f>'[4]Total'!$V$22</f>
        <v>52852.37254548912</v>
      </c>
      <c r="F17" s="8">
        <f>'[5]Total'!$V$22</f>
        <v>58531.819321259696</v>
      </c>
      <c r="G17" s="8">
        <f>'[6]Total'!$V$22</f>
        <v>57265.33792812649</v>
      </c>
      <c r="H17" s="8">
        <f>'[7]Total'!$V$22</f>
        <v>63903.83151718615</v>
      </c>
      <c r="I17" s="8">
        <f>'[8]Total'!$V$22</f>
        <v>71205.68189023992</v>
      </c>
      <c r="J17" s="8">
        <f>'[9]Total'!$V$22</f>
        <v>69903.85582963332</v>
      </c>
      <c r="K17" s="31">
        <f t="shared" si="2"/>
        <v>0.37512684384908923</v>
      </c>
      <c r="L17" s="32">
        <f t="shared" si="0"/>
        <v>0.363195552055226</v>
      </c>
      <c r="M17" s="32">
        <f t="shared" si="0"/>
        <v>0.37461139360158235</v>
      </c>
      <c r="N17" s="32">
        <f t="shared" si="0"/>
        <v>0.37444051194223155</v>
      </c>
      <c r="O17" s="32">
        <f t="shared" si="0"/>
        <v>0.37727742887813764</v>
      </c>
      <c r="P17" s="32">
        <f t="shared" si="0"/>
        <v>0.3648318035887921</v>
      </c>
      <c r="Q17" s="32">
        <f t="shared" si="0"/>
        <v>0.3818687118559155</v>
      </c>
      <c r="R17" s="32">
        <f t="shared" si="0"/>
        <v>0.39208125984620645</v>
      </c>
      <c r="S17" s="47">
        <f t="shared" si="0"/>
        <v>0.3751173323282136</v>
      </c>
      <c r="T17" s="32">
        <f>B17/Tabela1!B17</f>
        <v>0.02220692652236113</v>
      </c>
      <c r="U17" s="10">
        <f>C17/Tabela1!C17</f>
        <v>0.021836511404847544</v>
      </c>
      <c r="V17" s="10">
        <f>D17/Tabela1!D17</f>
        <v>0.024088678514152483</v>
      </c>
      <c r="W17" s="10">
        <f>E17/Tabela1!E17</f>
        <v>0.024045654458522973</v>
      </c>
      <c r="X17" s="10">
        <f>F17/Tabela1!F17</f>
        <v>0.024375653806202456</v>
      </c>
      <c r="Y17" s="10">
        <f>G17/Tabela1!G17</f>
        <v>0.02361620843346105</v>
      </c>
      <c r="Z17" s="10">
        <f>H17/Tabela1!H17</f>
        <v>0.0249963941312402</v>
      </c>
      <c r="AA17" s="53">
        <f>I17/Tabela1!I17</f>
        <v>0.026553896898640086</v>
      </c>
      <c r="AB17" s="53">
        <f>J17/Tabela1!J17</f>
        <v>0.024346479647825638</v>
      </c>
    </row>
    <row r="18" spans="1:28" ht="18">
      <c r="A18" s="36" t="s">
        <v>38</v>
      </c>
      <c r="B18" s="37">
        <f aca="true" t="shared" si="4" ref="B18:I18">B11+B14+B17</f>
        <v>97189.7604743838</v>
      </c>
      <c r="C18" s="38">
        <f t="shared" si="4"/>
        <v>110161.55896389832</v>
      </c>
      <c r="D18" s="38">
        <f t="shared" si="4"/>
        <v>127989.04334158856</v>
      </c>
      <c r="E18" s="38">
        <f t="shared" si="4"/>
        <v>141150.25180192883</v>
      </c>
      <c r="F18" s="38">
        <f t="shared" si="4"/>
        <v>155142.64793234091</v>
      </c>
      <c r="G18" s="38">
        <f t="shared" si="4"/>
        <v>156963.6675443767</v>
      </c>
      <c r="H18" s="38">
        <f t="shared" si="4"/>
        <v>167345.03124544537</v>
      </c>
      <c r="I18" s="38">
        <f t="shared" si="4"/>
        <v>181609.50084217312</v>
      </c>
      <c r="J18" s="38">
        <f>J11+J14+J17</f>
        <v>186351.9752493603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0.025011216466933436</v>
      </c>
      <c r="U18" s="40">
        <f>C18/Tabela1!C18</f>
        <v>0.025171833483434096</v>
      </c>
      <c r="V18" s="40">
        <f>D18/Tabela1!D18</f>
        <v>0.026582642404105065</v>
      </c>
      <c r="W18" s="40">
        <f>E18/Tabela1!E18</f>
        <v>0.026474182223013492</v>
      </c>
      <c r="X18" s="40">
        <f>F18/Tabela1!F18</f>
        <v>0.026846152553670906</v>
      </c>
      <c r="Y18" s="40">
        <f>G18/Tabela1!G18</f>
        <v>0.026178993273839855</v>
      </c>
      <c r="Z18" s="40">
        <f>H18/Tabela1!H18</f>
        <v>0.02669265848675421</v>
      </c>
      <c r="AA18" s="52">
        <f>I18/Tabela1!I18</f>
        <v>0.027577265198502957</v>
      </c>
      <c r="AB18" s="52">
        <f>J18/Tabela1!J18</f>
        <v>0.026605971417388716</v>
      </c>
    </row>
    <row r="19" spans="1:28" ht="18">
      <c r="A19" s="41" t="s">
        <v>39</v>
      </c>
      <c r="B19" s="16">
        <f>'[10]PIB_UF'!B$19</f>
        <v>97189.7604743839</v>
      </c>
      <c r="C19" s="7">
        <f>'[10]PIB_UF'!C$19</f>
        <v>110161.5589638984</v>
      </c>
      <c r="D19" s="7">
        <f>'[10]PIB_UF'!D$19</f>
        <v>127989.04334158849</v>
      </c>
      <c r="E19" s="7">
        <f>'[10]PIB_UF'!E$19</f>
        <v>141150.25180192885</v>
      </c>
      <c r="F19" s="7">
        <f>'[10]PIB_UF'!F$19</f>
        <v>155142.64793234115</v>
      </c>
      <c r="G19" s="7">
        <f>'[10]PIB_UF'!G$19</f>
        <v>156963.6675443767</v>
      </c>
      <c r="H19" s="7">
        <f>'[10]PIB_UF'!H$19</f>
        <v>167345.03124544537</v>
      </c>
      <c r="I19" s="7">
        <f>'[10]PIB_UF'!I$19</f>
        <v>181609.50084217289</v>
      </c>
      <c r="J19" s="7">
        <f>'[10]PIB_UF'!J$19</f>
        <v>186351.9752493602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'[1]Total'!$E$23</f>
        <v>24340.23170088965</v>
      </c>
      <c r="C10" s="6">
        <f>'[2]Total'!$E$23</f>
        <v>28529.96173176331</v>
      </c>
      <c r="D10" s="6">
        <f>'[3]Total'!$E$23</f>
        <v>31248.927914883858</v>
      </c>
      <c r="E10" s="6">
        <f>'[4]Total'!$E$23</f>
        <v>33708.08942468255</v>
      </c>
      <c r="F10" s="6">
        <f>'[5]Total'!$E$23</f>
        <v>37264.08902013847</v>
      </c>
      <c r="G10" s="6">
        <f>'[6]Total'!$E$23</f>
        <v>42260.65641083989</v>
      </c>
      <c r="H10" s="6">
        <f>'[7]Total'!$E$23</f>
        <v>44754.6579578918</v>
      </c>
      <c r="I10" s="6">
        <f>'[8]Total'!$E$23</f>
        <v>47805.62037645884</v>
      </c>
      <c r="J10" s="6">
        <f>'[9]Total'!$E$23</f>
        <v>48892.27647346916</v>
      </c>
      <c r="K10" s="28">
        <f>B10/B$18</f>
        <v>0.8970699054660478</v>
      </c>
      <c r="L10" s="29">
        <f aca="true" t="shared" si="0" ref="L10:S18">C10/C$18</f>
        <v>0.9012121389744561</v>
      </c>
      <c r="M10" s="29">
        <f t="shared" si="0"/>
        <v>0.9018346166051249</v>
      </c>
      <c r="N10" s="29">
        <f t="shared" si="0"/>
        <v>0.9041256110623878</v>
      </c>
      <c r="O10" s="29">
        <f t="shared" si="0"/>
        <v>0.9094348862336002</v>
      </c>
      <c r="P10" s="29">
        <f t="shared" si="0"/>
        <v>0.911434090221166</v>
      </c>
      <c r="Q10" s="29">
        <f t="shared" si="0"/>
        <v>0.9047058230272079</v>
      </c>
      <c r="R10" s="29">
        <f t="shared" si="0"/>
        <v>0.9045346319005888</v>
      </c>
      <c r="S10" s="46">
        <f t="shared" si="0"/>
        <v>0.8985395869636736</v>
      </c>
      <c r="T10" s="29">
        <f>B10/Tabela1!B10</f>
        <v>0.00736948556420828</v>
      </c>
      <c r="U10" s="9">
        <f>C10/Tabela1!C10</f>
        <v>0.007668394247853506</v>
      </c>
      <c r="V10" s="9">
        <f>D10/Tabela1!D10</f>
        <v>0.0076323769245873205</v>
      </c>
      <c r="W10" s="9">
        <f>E10/Tabela1!E10</f>
        <v>0.0074022542744198614</v>
      </c>
      <c r="X10" s="9">
        <f>F10/Tabela1!F10</f>
        <v>0.0074936823526330545</v>
      </c>
      <c r="Y10" s="9">
        <f>G10/Tabela1!G10</f>
        <v>0.008197037825626887</v>
      </c>
      <c r="Z10" s="9">
        <f>H10/Tabela1!H10</f>
        <v>0.008257588156565273</v>
      </c>
      <c r="AA10" s="9">
        <f>I10/Tabela1!I10</f>
        <v>0.008428463343220373</v>
      </c>
      <c r="AB10" s="9">
        <f>J10/Tabela1!J10</f>
        <v>0.008133597809648604</v>
      </c>
    </row>
    <row r="11" spans="1:28" ht="18">
      <c r="A11" s="30" t="s">
        <v>34</v>
      </c>
      <c r="B11" s="14">
        <f>+B12+B13</f>
        <v>13150.274580808686</v>
      </c>
      <c r="C11" s="8">
        <f aca="true" t="shared" si="1" ref="C11:I11">+C12+C13</f>
        <v>15265.46399532138</v>
      </c>
      <c r="D11" s="8">
        <f t="shared" si="1"/>
        <v>16582.485058183676</v>
      </c>
      <c r="E11" s="8">
        <f t="shared" si="1"/>
        <v>18426.674612253155</v>
      </c>
      <c r="F11" s="8">
        <f t="shared" si="1"/>
        <v>20516.906660450764</v>
      </c>
      <c r="G11" s="8">
        <f t="shared" si="1"/>
        <v>21110.77691944351</v>
      </c>
      <c r="H11" s="8">
        <f t="shared" si="1"/>
        <v>23055.685441572863</v>
      </c>
      <c r="I11" s="8">
        <f t="shared" si="1"/>
        <v>23995.39036204596</v>
      </c>
      <c r="J11" s="8">
        <f>+J12+J13</f>
        <v>25230.957599746747</v>
      </c>
      <c r="K11" s="31">
        <f aca="true" t="shared" si="2" ref="K11:K18">B11/B$18</f>
        <v>0.4846591322558134</v>
      </c>
      <c r="L11" s="32">
        <f t="shared" si="0"/>
        <v>0.4822096008752985</v>
      </c>
      <c r="M11" s="32">
        <f t="shared" si="0"/>
        <v>0.4785655077684885</v>
      </c>
      <c r="N11" s="32">
        <f t="shared" si="0"/>
        <v>0.49424422232165915</v>
      </c>
      <c r="O11" s="32">
        <f t="shared" si="0"/>
        <v>0.5007177463677899</v>
      </c>
      <c r="P11" s="32">
        <f t="shared" si="0"/>
        <v>0.45529538321367935</v>
      </c>
      <c r="Q11" s="32">
        <f t="shared" si="0"/>
        <v>0.4660657420843163</v>
      </c>
      <c r="R11" s="32">
        <f t="shared" si="0"/>
        <v>0.45401903411198724</v>
      </c>
      <c r="S11" s="47">
        <f t="shared" si="0"/>
        <v>0.4636931608753496</v>
      </c>
      <c r="T11" s="32">
        <f>B11/Tabela1!B11</f>
        <v>0.008126533089939181</v>
      </c>
      <c r="U11" s="10">
        <f>C11/Tabela1!C11</f>
        <v>0.008265984973487045</v>
      </c>
      <c r="V11" s="10">
        <f>D11/Tabela1!D11</f>
        <v>0.008054230682789395</v>
      </c>
      <c r="W11" s="10">
        <f>E11/Tabela1!E11</f>
        <v>0.007991746853252402</v>
      </c>
      <c r="X11" s="10">
        <f>F11/Tabela1!F11</f>
        <v>0.008156619033012954</v>
      </c>
      <c r="Y11" s="10">
        <f>G11/Tabela1!G11</f>
        <v>0.007900680728229397</v>
      </c>
      <c r="Z11" s="10">
        <f>H11/Tabela1!H11</f>
        <v>0.00822701586818499</v>
      </c>
      <c r="AA11" s="10">
        <f>I11/Tabela1!I11</f>
        <v>0.008216088466623077</v>
      </c>
      <c r="AB11" s="10">
        <f>J11/Tabela1!J11</f>
        <v>0.008256816720269062</v>
      </c>
    </row>
    <row r="12" spans="1:28" ht="18">
      <c r="A12" s="33" t="s">
        <v>35</v>
      </c>
      <c r="B12" s="15">
        <f>'[1]Total'!$G$23</f>
        <v>10395.941095435752</v>
      </c>
      <c r="C12" s="6">
        <f>'[2]Total'!$G$23</f>
        <v>12039.217724620123</v>
      </c>
      <c r="D12" s="6">
        <f>'[3]Total'!$G$23</f>
        <v>13185.66768718186</v>
      </c>
      <c r="E12" s="6">
        <f>'[4]Total'!$G$23</f>
        <v>14613.53307026057</v>
      </c>
      <c r="F12" s="6">
        <f>'[5]Total'!$G$23</f>
        <v>16316.190610076821</v>
      </c>
      <c r="G12" s="6">
        <f>'[6]Total'!$G$23</f>
        <v>16803.602497242326</v>
      </c>
      <c r="H12" s="6">
        <f>'[7]Total'!$G$23</f>
        <v>18356.49516010027</v>
      </c>
      <c r="I12" s="6">
        <f>'[8]Total'!$G$23</f>
        <v>18921.81969171969</v>
      </c>
      <c r="J12" s="6">
        <f>'[9]Total'!$G$23</f>
        <v>19962.36709631481</v>
      </c>
      <c r="K12" s="28">
        <f t="shared" si="2"/>
        <v>0.38314696467627646</v>
      </c>
      <c r="L12" s="29">
        <f t="shared" si="0"/>
        <v>0.38029806205819616</v>
      </c>
      <c r="M12" s="29">
        <f t="shared" si="0"/>
        <v>0.3805343849152795</v>
      </c>
      <c r="N12" s="29">
        <f t="shared" si="0"/>
        <v>0.391967321270217</v>
      </c>
      <c r="O12" s="29">
        <f t="shared" si="0"/>
        <v>0.39819873077326107</v>
      </c>
      <c r="P12" s="29">
        <f t="shared" si="0"/>
        <v>0.36240270396234936</v>
      </c>
      <c r="Q12" s="29">
        <f t="shared" si="0"/>
        <v>0.37107261723100804</v>
      </c>
      <c r="R12" s="29">
        <f t="shared" si="0"/>
        <v>0.3580215270706376</v>
      </c>
      <c r="S12" s="46">
        <f t="shared" si="0"/>
        <v>0.3668672923273114</v>
      </c>
      <c r="T12" s="29">
        <f>B12/Tabela1!B12</f>
        <v>0.008139092759592221</v>
      </c>
      <c r="U12" s="9">
        <f>C12/Tabela1!C12</f>
        <v>0.008282032342350917</v>
      </c>
      <c r="V12" s="9">
        <f>D12/Tabela1!D12</f>
        <v>0.008104367216610044</v>
      </c>
      <c r="W12" s="9">
        <f>E12/Tabela1!E12</f>
        <v>0.008019675597357369</v>
      </c>
      <c r="X12" s="9">
        <f>F12/Tabela1!F12</f>
        <v>0.00815642731565236</v>
      </c>
      <c r="Y12" s="9">
        <f>G12/Tabela1!G12</f>
        <v>0.007900706819313054</v>
      </c>
      <c r="Z12" s="9">
        <f>H12/Tabela1!H12</f>
        <v>0.008234226454004354</v>
      </c>
      <c r="AA12" s="9">
        <f>I12/Tabela1!I12</f>
        <v>0.008182921606638985</v>
      </c>
      <c r="AB12" s="9">
        <f>J12/Tabela1!J12</f>
        <v>0.008241086396601413</v>
      </c>
    </row>
    <row r="13" spans="1:28" ht="18">
      <c r="A13" s="33" t="s">
        <v>36</v>
      </c>
      <c r="B13" s="15">
        <f>'[1]Total'!$J$23+'[1]Total'!$P$23</f>
        <v>2754.3334853729334</v>
      </c>
      <c r="C13" s="6">
        <f>'[2]Total'!$J$23+'[2]Total'!$P$23</f>
        <v>3226.2462707012564</v>
      </c>
      <c r="D13" s="6">
        <f>'[3]Total'!$J$23+'[3]Total'!$P$23</f>
        <v>3396.817371001816</v>
      </c>
      <c r="E13" s="6">
        <f>'[4]Total'!$J$23+'[4]Total'!$P$23</f>
        <v>3813.1415419925847</v>
      </c>
      <c r="F13" s="6">
        <f>'[5]Total'!$J$23+'[5]Total'!$P$23</f>
        <v>4200.716050373942</v>
      </c>
      <c r="G13" s="6">
        <f>'[6]Total'!$J$23+'[6]Total'!$P$23</f>
        <v>4307.174422201186</v>
      </c>
      <c r="H13" s="6">
        <f>'[7]Total'!$J$23+'[7]Total'!$P$23</f>
        <v>4699.1902814725945</v>
      </c>
      <c r="I13" s="6">
        <f>'[8]Total'!$J$23+'[8]Total'!$P$23</f>
        <v>5073.570670326271</v>
      </c>
      <c r="J13" s="6">
        <f>'[9]Total'!$J$23+'[9]Total'!$P$23</f>
        <v>5268.590503431937</v>
      </c>
      <c r="K13" s="28">
        <f t="shared" si="2"/>
        <v>0.10151216757953693</v>
      </c>
      <c r="L13" s="29">
        <f t="shared" si="0"/>
        <v>0.10191153881710235</v>
      </c>
      <c r="M13" s="29">
        <f t="shared" si="0"/>
        <v>0.09803112285320897</v>
      </c>
      <c r="N13" s="29">
        <f t="shared" si="0"/>
        <v>0.10227690105144216</v>
      </c>
      <c r="O13" s="29">
        <f t="shared" si="0"/>
        <v>0.10251901559452879</v>
      </c>
      <c r="P13" s="29">
        <f t="shared" si="0"/>
        <v>0.09289267925133002</v>
      </c>
      <c r="Q13" s="29">
        <f t="shared" si="0"/>
        <v>0.09499312485330823</v>
      </c>
      <c r="R13" s="29">
        <f t="shared" si="0"/>
        <v>0.09599750704134968</v>
      </c>
      <c r="S13" s="46">
        <f t="shared" si="0"/>
        <v>0.09682586854803821</v>
      </c>
      <c r="T13" s="29">
        <f>B13/Tabela1!B13</f>
        <v>0.008079475177462733</v>
      </c>
      <c r="U13" s="9">
        <f>C13/Tabela1!C13</f>
        <v>0.008206646903794855</v>
      </c>
      <c r="V13" s="9">
        <f>D13/Tabela1!D13</f>
        <v>0.007865351855072037</v>
      </c>
      <c r="W13" s="9">
        <f>E13/Tabela1!E13</f>
        <v>0.007886489932828929</v>
      </c>
      <c r="X13" s="9">
        <f>F13/Tabela1!F13</f>
        <v>0.008157363776553407</v>
      </c>
      <c r="Y13" s="9">
        <f>G13/Tabela1!G13</f>
        <v>0.007900578940593404</v>
      </c>
      <c r="Z13" s="9">
        <f>H13/Tabela1!H13</f>
        <v>0.008198969685580927</v>
      </c>
      <c r="AA13" s="9">
        <f>I13/Tabela1!I13</f>
        <v>0.008342191433364144</v>
      </c>
      <c r="AB13" s="9">
        <f>J13/Tabela1!J13</f>
        <v>0.008316966736543568</v>
      </c>
    </row>
    <row r="14" spans="1:28" ht="18">
      <c r="A14" s="30" t="s">
        <v>43</v>
      </c>
      <c r="B14" s="14">
        <f aca="true" t="shared" si="3" ref="B14:I14">+B15+B16</f>
        <v>3004.128448664415</v>
      </c>
      <c r="C14" s="8">
        <f t="shared" si="3"/>
        <v>3351.7703808160286</v>
      </c>
      <c r="D14" s="8">
        <f t="shared" si="3"/>
        <v>3628.5181044670203</v>
      </c>
      <c r="E14" s="8">
        <f t="shared" si="3"/>
        <v>3795.701102251727</v>
      </c>
      <c r="F14" s="8">
        <f t="shared" si="3"/>
        <v>3975.0107737282992</v>
      </c>
      <c r="G14" s="8">
        <f t="shared" si="3"/>
        <v>4393.816059831339</v>
      </c>
      <c r="H14" s="8">
        <f t="shared" si="3"/>
        <v>4976.339134375764</v>
      </c>
      <c r="I14" s="8">
        <f t="shared" si="3"/>
        <v>5331.0286524943585</v>
      </c>
      <c r="J14" s="8">
        <f>+J15+J16</f>
        <v>5871.812195952824</v>
      </c>
      <c r="K14" s="31">
        <f t="shared" si="2"/>
        <v>0.11071847041426278</v>
      </c>
      <c r="L14" s="32">
        <f t="shared" si="0"/>
        <v>0.10587662831960437</v>
      </c>
      <c r="M14" s="32">
        <f t="shared" si="0"/>
        <v>0.1047179360040753</v>
      </c>
      <c r="N14" s="32">
        <f t="shared" si="0"/>
        <v>0.10180910983256776</v>
      </c>
      <c r="O14" s="32">
        <f t="shared" si="0"/>
        <v>0.09701064928299429</v>
      </c>
      <c r="P14" s="32">
        <f t="shared" si="0"/>
        <v>0.09476127640233062</v>
      </c>
      <c r="Q14" s="32">
        <f t="shared" si="0"/>
        <v>0.10059562954237813</v>
      </c>
      <c r="R14" s="32">
        <f t="shared" si="0"/>
        <v>0.10086889369623257</v>
      </c>
      <c r="S14" s="47">
        <f t="shared" si="0"/>
        <v>0.10791184387052839</v>
      </c>
      <c r="T14" s="32">
        <f>B14/Tabela1!B14</f>
        <v>0.004799732301207734</v>
      </c>
      <c r="U14" s="10">
        <f>C14/Tabela1!C14</f>
        <v>0.004806508132067612</v>
      </c>
      <c r="V14" s="10">
        <f>D14/Tabela1!D14</f>
        <v>0.004740038072259611</v>
      </c>
      <c r="W14" s="10">
        <f>E14/Tabela1!E14</f>
        <v>0.004584706338306518</v>
      </c>
      <c r="X14" s="10">
        <f>F14/Tabela1!F14</f>
        <v>0.0046095483906391605</v>
      </c>
      <c r="Y14" s="10">
        <f>G14/Tabela1!G14</f>
        <v>0.004887801742986251</v>
      </c>
      <c r="Z14" s="10">
        <f>H14/Tabela1!H14</f>
        <v>0.005466281989054763</v>
      </c>
      <c r="AA14" s="10">
        <f>I14/Tabela1!I14</f>
        <v>0.0054210781821785</v>
      </c>
      <c r="AB14" s="10">
        <f>J14/Tabela1!J14</f>
        <v>0.00545120789703351</v>
      </c>
    </row>
    <row r="15" spans="1:28" ht="18">
      <c r="A15" s="33" t="s">
        <v>37</v>
      </c>
      <c r="B15" s="15">
        <f>'[1]Impostos'!$B$23</f>
        <v>2792.806151098435</v>
      </c>
      <c r="C15" s="6">
        <f>'[2]Impostos'!$B$23</f>
        <v>3127.3590009881223</v>
      </c>
      <c r="D15" s="6">
        <f>'[3]Impostos'!$B$23</f>
        <v>3401.469552134684</v>
      </c>
      <c r="E15" s="6">
        <f>'[4]Impostos'!$B$23</f>
        <v>3574.4396976526223</v>
      </c>
      <c r="F15" s="6">
        <f>'[5]Impostos'!$B$23</f>
        <v>3710.9049945145953</v>
      </c>
      <c r="G15" s="6">
        <f>'[6]Impostos'!$B$23</f>
        <v>4106.55419084503</v>
      </c>
      <c r="H15" s="6">
        <f>'[7]Impostos'!$B$23</f>
        <v>4714.08295077134</v>
      </c>
      <c r="I15" s="6">
        <f>'[8]Impostos'!$B$23</f>
        <v>5045.44655948666</v>
      </c>
      <c r="J15" s="6">
        <f>'[9]Impostos'!$B$23</f>
        <v>5520.770188932131</v>
      </c>
      <c r="K15" s="28">
        <f t="shared" si="2"/>
        <v>0.10293009453395212</v>
      </c>
      <c r="L15" s="29">
        <f t="shared" si="0"/>
        <v>0.09878786102554404</v>
      </c>
      <c r="M15" s="29">
        <f t="shared" si="0"/>
        <v>0.09816538339487509</v>
      </c>
      <c r="N15" s="29">
        <f t="shared" si="0"/>
        <v>0.09587438893761238</v>
      </c>
      <c r="O15" s="29">
        <f t="shared" si="0"/>
        <v>0.09056511376639953</v>
      </c>
      <c r="P15" s="29">
        <f t="shared" si="0"/>
        <v>0.08856590977883418</v>
      </c>
      <c r="Q15" s="29">
        <f t="shared" si="0"/>
        <v>0.09529417697279197</v>
      </c>
      <c r="R15" s="29">
        <f t="shared" si="0"/>
        <v>0.09546536809941124</v>
      </c>
      <c r="S15" s="46">
        <f t="shared" si="0"/>
        <v>0.10146041303632629</v>
      </c>
      <c r="T15" s="29">
        <f>B15/Tabela1!B15</f>
        <v>0.004790347544880996</v>
      </c>
      <c r="U15" s="9">
        <f>C15/Tabela1!C15</f>
        <v>0.004767889732129513</v>
      </c>
      <c r="V15" s="9">
        <f>D15/Tabela1!D15</f>
        <v>0.004720978252819475</v>
      </c>
      <c r="W15" s="9">
        <f>E15/Tabela1!E15</f>
        <v>0.004595228565681865</v>
      </c>
      <c r="X15" s="9">
        <f>F15/Tabela1!F15</f>
        <v>0.004602851095225784</v>
      </c>
      <c r="Y15" s="9">
        <f>G15/Tabela1!G15</f>
        <v>0.004887672718713519</v>
      </c>
      <c r="Z15" s="9">
        <f>H15/Tabela1!H15</f>
        <v>0.005549205009465927</v>
      </c>
      <c r="AA15" s="9">
        <f>I15/Tabela1!I15</f>
        <v>0.005522883247591146</v>
      </c>
      <c r="AB15" s="9">
        <f>J15/Tabela1!J15</f>
        <v>0.005559738395345101</v>
      </c>
    </row>
    <row r="16" spans="1:28" ht="18">
      <c r="A16" s="34" t="s">
        <v>42</v>
      </c>
      <c r="B16" s="15">
        <f>'[1]Total'!$Q$23</f>
        <v>211.32229756597988</v>
      </c>
      <c r="C16" s="6">
        <f>'[2]Total'!$Q$23</f>
        <v>224.4113798279063</v>
      </c>
      <c r="D16" s="6">
        <f>'[3]Total'!$Q$23</f>
        <v>227.04855233233653</v>
      </c>
      <c r="E16" s="6">
        <f>'[4]Total'!$Q$23</f>
        <v>221.26140459910505</v>
      </c>
      <c r="F16" s="6">
        <f>'[5]Total'!$Q$23</f>
        <v>264.105779213704</v>
      </c>
      <c r="G16" s="6">
        <f>'[6]Total'!$Q$23</f>
        <v>287.2618689863091</v>
      </c>
      <c r="H16" s="6">
        <f>'[7]Total'!$Q$23</f>
        <v>262.2561836044242</v>
      </c>
      <c r="I16" s="6">
        <f>'[8]Total'!$Q$23</f>
        <v>285.5820930076988</v>
      </c>
      <c r="J16" s="6">
        <f>'[9]Total'!$Q$23</f>
        <v>351.0420070206941</v>
      </c>
      <c r="K16" s="28">
        <f t="shared" si="2"/>
        <v>0.007788375880310649</v>
      </c>
      <c r="L16" s="29">
        <f t="shared" si="0"/>
        <v>0.007088767294060329</v>
      </c>
      <c r="M16" s="29">
        <f t="shared" si="0"/>
        <v>0.006552552609200206</v>
      </c>
      <c r="N16" s="29">
        <f t="shared" si="0"/>
        <v>0.005934720894955382</v>
      </c>
      <c r="O16" s="29">
        <f t="shared" si="0"/>
        <v>0.006445535516594758</v>
      </c>
      <c r="P16" s="29">
        <f t="shared" si="0"/>
        <v>0.006195366623496442</v>
      </c>
      <c r="Q16" s="29">
        <f t="shared" si="0"/>
        <v>0.00530145256958616</v>
      </c>
      <c r="R16" s="29">
        <f t="shared" si="0"/>
        <v>0.005403525596821327</v>
      </c>
      <c r="S16" s="46">
        <f t="shared" si="0"/>
        <v>0.006451430834202114</v>
      </c>
      <c r="T16" s="29">
        <f>B16/Tabela1!B16</f>
        <v>0.00492730594958916</v>
      </c>
      <c r="U16" s="9">
        <f>C16/Tabela1!C16</f>
        <v>0.005418078172527253</v>
      </c>
      <c r="V16" s="9">
        <f>D16/Tabela1!D16</f>
        <v>0.0050451870393604095</v>
      </c>
      <c r="W16" s="9">
        <f>E16/Tabela1!E16</f>
        <v>0.004421160624207831</v>
      </c>
      <c r="X16" s="9">
        <f>F16/Tabela1!F16</f>
        <v>0.004705754743313093</v>
      </c>
      <c r="Y16" s="9">
        <f>G16/Tabela1!G16</f>
        <v>0.0048896469554598225</v>
      </c>
      <c r="Z16" s="9">
        <f>H16/Tabela1!H16</f>
        <v>0.004308888400440724</v>
      </c>
      <c r="AA16" s="9">
        <f>I16/Tabela1!I16</f>
        <v>0.004089324889851921</v>
      </c>
      <c r="AB16" s="9">
        <f>J16/Tabela1!J16</f>
        <v>0.0041707796050791165</v>
      </c>
    </row>
    <row r="17" spans="1:28" ht="18">
      <c r="A17" s="35" t="s">
        <v>41</v>
      </c>
      <c r="B17" s="14">
        <f>'[1]Total'!$V$23</f>
        <v>10978.634822514987</v>
      </c>
      <c r="C17" s="8">
        <f>'[2]Total'!$V$23</f>
        <v>13040.086356614021</v>
      </c>
      <c r="D17" s="8">
        <f>'[3]Total'!$V$23</f>
        <v>14439.394304367845</v>
      </c>
      <c r="E17" s="8">
        <f>'[4]Total'!$V$23</f>
        <v>15060.153407830288</v>
      </c>
      <c r="F17" s="8">
        <f>'[5]Total'!$V$23</f>
        <v>16483.076580474004</v>
      </c>
      <c r="G17" s="8">
        <f>'[6]Total'!$V$23</f>
        <v>20862.617622410067</v>
      </c>
      <c r="H17" s="8">
        <f>'[7]Total'!$V$23</f>
        <v>21436.716332714517</v>
      </c>
      <c r="I17" s="8">
        <f>'[8]Total'!$V$23</f>
        <v>23524.64792140518</v>
      </c>
      <c r="J17" s="8">
        <f>'[9]Total'!$V$23</f>
        <v>23310.27686670172</v>
      </c>
      <c r="K17" s="31">
        <f t="shared" si="2"/>
        <v>0.40462239732992383</v>
      </c>
      <c r="L17" s="32">
        <f t="shared" si="0"/>
        <v>0.4119137708050971</v>
      </c>
      <c r="M17" s="32">
        <f t="shared" si="0"/>
        <v>0.4167165562274362</v>
      </c>
      <c r="N17" s="32">
        <f t="shared" si="0"/>
        <v>0.40394666784577316</v>
      </c>
      <c r="O17" s="32">
        <f t="shared" si="0"/>
        <v>0.4022716043492158</v>
      </c>
      <c r="P17" s="32">
        <f t="shared" si="0"/>
        <v>0.44994334038399003</v>
      </c>
      <c r="Q17" s="32">
        <f t="shared" si="0"/>
        <v>0.43333862837330556</v>
      </c>
      <c r="R17" s="32">
        <f t="shared" si="0"/>
        <v>0.4451120721917802</v>
      </c>
      <c r="S17" s="47">
        <f t="shared" si="0"/>
        <v>0.428394995254122</v>
      </c>
      <c r="T17" s="32">
        <f>B17/Tabela1!B17</f>
        <v>0.00668710496558881</v>
      </c>
      <c r="U17" s="10">
        <f>C17/Tabela1!C17</f>
        <v>0.007116937137566108</v>
      </c>
      <c r="V17" s="10">
        <f>D17/Tabela1!D17</f>
        <v>0.007254511553127428</v>
      </c>
      <c r="W17" s="10">
        <f>E17/Tabela1!E17</f>
        <v>0.006851750025514072</v>
      </c>
      <c r="X17" s="10">
        <f>F17/Tabela1!F17</f>
        <v>0.006864399108824944</v>
      </c>
      <c r="Y17" s="10">
        <f>G17/Tabela1!G17</f>
        <v>0.008603737340322947</v>
      </c>
      <c r="Z17" s="10">
        <f>H17/Tabela1!H17</f>
        <v>0.00838510927452008</v>
      </c>
      <c r="AA17" s="53">
        <f>I17/Tabela1!I17</f>
        <v>0.008772770078161752</v>
      </c>
      <c r="AB17" s="53">
        <f>J17/Tabela1!J17</f>
        <v>0.00811862485387755</v>
      </c>
    </row>
    <row r="18" spans="1:28" ht="18">
      <c r="A18" s="36" t="s">
        <v>38</v>
      </c>
      <c r="B18" s="37">
        <f aca="true" t="shared" si="4" ref="B18:I18">B11+B14+B17</f>
        <v>27133.037851988087</v>
      </c>
      <c r="C18" s="38">
        <f t="shared" si="4"/>
        <v>31657.32073275143</v>
      </c>
      <c r="D18" s="38">
        <f t="shared" si="4"/>
        <v>34650.39746701854</v>
      </c>
      <c r="E18" s="38">
        <f t="shared" si="4"/>
        <v>37282.52912233517</v>
      </c>
      <c r="F18" s="38">
        <f t="shared" si="4"/>
        <v>40974.99401465307</v>
      </c>
      <c r="G18" s="38">
        <f t="shared" si="4"/>
        <v>46367.210601684914</v>
      </c>
      <c r="H18" s="38">
        <f t="shared" si="4"/>
        <v>49468.740908663145</v>
      </c>
      <c r="I18" s="38">
        <f t="shared" si="4"/>
        <v>52851.0669359455</v>
      </c>
      <c r="J18" s="38">
        <f>J11+J14+J17</f>
        <v>54413.04666240129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0.006982528610104339</v>
      </c>
      <c r="U18" s="40">
        <f>C18/Tabela1!C18</f>
        <v>0.007233674010347226</v>
      </c>
      <c r="V18" s="40">
        <f>D18/Tabela1!D18</f>
        <v>0.007196702944075849</v>
      </c>
      <c r="W18" s="40">
        <f>E18/Tabela1!E18</f>
        <v>0.006992721990355109</v>
      </c>
      <c r="X18" s="40">
        <f>F18/Tabela1!F18</f>
        <v>0.007090383945766205</v>
      </c>
      <c r="Y18" s="40">
        <f>G18/Tabela1!G18</f>
        <v>0.00773329849804285</v>
      </c>
      <c r="Z18" s="40">
        <f>H18/Tabela1!H18</f>
        <v>0.007890597031876985</v>
      </c>
      <c r="AA18" s="52">
        <f>I18/Tabela1!I18</f>
        <v>0.0080253944984025</v>
      </c>
      <c r="AB18" s="52">
        <f>J18/Tabela1!J18</f>
        <v>0.007768696641372772</v>
      </c>
    </row>
    <row r="19" spans="1:28" ht="18">
      <c r="A19" s="41" t="s">
        <v>39</v>
      </c>
      <c r="B19" s="16">
        <f>'[10]PIB_UF'!B$20</f>
        <v>27133.037851988</v>
      </c>
      <c r="C19" s="7">
        <f>'[10]PIB_UF'!C$20</f>
        <v>31657.320732751476</v>
      </c>
      <c r="D19" s="7">
        <f>'[10]PIB_UF'!D$20</f>
        <v>34650.39746701858</v>
      </c>
      <c r="E19" s="7">
        <f>'[10]PIB_UF'!E$20</f>
        <v>37282.52912233512</v>
      </c>
      <c r="F19" s="7">
        <f>'[10]PIB_UF'!F$20</f>
        <v>40974.9940146531</v>
      </c>
      <c r="G19" s="7">
        <f>'[10]PIB_UF'!G$20</f>
        <v>46367.21060168491</v>
      </c>
      <c r="H19" s="7">
        <f>'[10]PIB_UF'!H$20</f>
        <v>49468.74090866318</v>
      </c>
      <c r="I19" s="7">
        <f>'[10]PIB_UF'!I$20</f>
        <v>52851.06693594546</v>
      </c>
      <c r="J19" s="7">
        <f>'[10]PIB_UF'!J$20</f>
        <v>54413.046662401335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'[1]Total'!$E$24</f>
        <v>23686.833795076032</v>
      </c>
      <c r="C10" s="6">
        <f>'[2]Total'!$E$24</f>
        <v>26037.90088791159</v>
      </c>
      <c r="D10" s="6">
        <f>'[3]Total'!$E$24</f>
        <v>29358.865724803076</v>
      </c>
      <c r="E10" s="6">
        <f>'[4]Total'!$E$24</f>
        <v>31608.662118632827</v>
      </c>
      <c r="F10" s="6">
        <f>'[5]Total'!$E$24</f>
        <v>33664.77980370697</v>
      </c>
      <c r="G10" s="6">
        <f>'[6]Total'!$E$24</f>
        <v>34508.57254907112</v>
      </c>
      <c r="H10" s="6">
        <f>'[7]Total'!$E$24</f>
        <v>34751.9009618399</v>
      </c>
      <c r="I10" s="6">
        <f>'[8]Total'!$E$24</f>
        <v>36412.155682202676</v>
      </c>
      <c r="J10" s="6">
        <f>'[9]Total'!$E$24</f>
        <v>37281.86505838028</v>
      </c>
      <c r="K10" s="28">
        <f>B10/B$18</f>
        <v>0.89706228282648</v>
      </c>
      <c r="L10" s="29">
        <f aca="true" t="shared" si="0" ref="L10:S18">C10/C$18</f>
        <v>0.8945189538156035</v>
      </c>
      <c r="M10" s="29">
        <f t="shared" si="0"/>
        <v>0.8936384546819491</v>
      </c>
      <c r="N10" s="29">
        <f t="shared" si="0"/>
        <v>0.8945176187295406</v>
      </c>
      <c r="O10" s="29">
        <f t="shared" si="0"/>
        <v>0.8983879202467606</v>
      </c>
      <c r="P10" s="29">
        <f t="shared" si="0"/>
        <v>0.8950123918345743</v>
      </c>
      <c r="Q10" s="29">
        <f t="shared" si="0"/>
        <v>0.8938835046140151</v>
      </c>
      <c r="R10" s="29">
        <f t="shared" si="0"/>
        <v>0.8943951477565718</v>
      </c>
      <c r="S10" s="46">
        <f t="shared" si="0"/>
        <v>0.8872835848954075</v>
      </c>
      <c r="T10" s="29">
        <f>B10/Tabela1!B10</f>
        <v>0.007171656451743366</v>
      </c>
      <c r="U10" s="9">
        <f>C10/Tabela1!C10</f>
        <v>0.006998568426845916</v>
      </c>
      <c r="V10" s="9">
        <f>D10/Tabela1!D10</f>
        <v>0.007170739741868594</v>
      </c>
      <c r="W10" s="9">
        <f>E10/Tabela1!E10</f>
        <v>0.006941222664047401</v>
      </c>
      <c r="X10" s="9">
        <f>F10/Tabela1!F10</f>
        <v>0.006769873434554692</v>
      </c>
      <c r="Y10" s="9">
        <f>G10/Tabela1!G10</f>
        <v>0.006693414123604804</v>
      </c>
      <c r="Z10" s="9">
        <f>H10/Tabela1!H10</f>
        <v>0.00641200042396964</v>
      </c>
      <c r="AA10" s="9">
        <f>I10/Tabela1!I10</f>
        <v>0.006419716280184625</v>
      </c>
      <c r="AB10" s="9">
        <f>J10/Tabela1!J10</f>
        <v>0.006202118572715755</v>
      </c>
    </row>
    <row r="11" spans="1:28" ht="18">
      <c r="A11" s="30" t="s">
        <v>34</v>
      </c>
      <c r="B11" s="14">
        <f>+B12+B13</f>
        <v>12084.198604929978</v>
      </c>
      <c r="C11" s="8">
        <f aca="true" t="shared" si="1" ref="C11:I11">+C12+C13</f>
        <v>13457.787189605016</v>
      </c>
      <c r="D11" s="8">
        <f t="shared" si="1"/>
        <v>15036.850854760582</v>
      </c>
      <c r="E11" s="8">
        <f t="shared" si="1"/>
        <v>16933.98379963159</v>
      </c>
      <c r="F11" s="8">
        <f t="shared" si="1"/>
        <v>18612.675579180523</v>
      </c>
      <c r="G11" s="8">
        <f t="shared" si="1"/>
        <v>19592.988517795686</v>
      </c>
      <c r="H11" s="8">
        <f t="shared" si="1"/>
        <v>19254.47923829336</v>
      </c>
      <c r="I11" s="8">
        <f t="shared" si="1"/>
        <v>20424.451815066914</v>
      </c>
      <c r="J11" s="8">
        <f>+J12+J13</f>
        <v>21119.497357676435</v>
      </c>
      <c r="K11" s="31">
        <f aca="true" t="shared" si="2" ref="K11:K18">B11/B$18</f>
        <v>0.4576499704625151</v>
      </c>
      <c r="L11" s="32">
        <f t="shared" si="0"/>
        <v>0.4623354919945721</v>
      </c>
      <c r="M11" s="32">
        <f t="shared" si="0"/>
        <v>0.45769847810499237</v>
      </c>
      <c r="N11" s="32">
        <f t="shared" si="0"/>
        <v>0.4792277131882055</v>
      </c>
      <c r="O11" s="32">
        <f t="shared" si="0"/>
        <v>0.4967031717215152</v>
      </c>
      <c r="P11" s="32">
        <f t="shared" si="0"/>
        <v>0.5081626454285687</v>
      </c>
      <c r="Q11" s="32">
        <f t="shared" si="0"/>
        <v>0.49526100456900674</v>
      </c>
      <c r="R11" s="32">
        <f t="shared" si="0"/>
        <v>0.5016876989766484</v>
      </c>
      <c r="S11" s="47">
        <f t="shared" si="0"/>
        <v>0.5026299863851916</v>
      </c>
      <c r="T11" s="32">
        <f>B11/Tabela1!B11</f>
        <v>0.007467725424659635</v>
      </c>
      <c r="U11" s="10">
        <f>C11/Tabela1!C11</f>
        <v>0.007287159218989699</v>
      </c>
      <c r="V11" s="10">
        <f>D11/Tabela1!D11</f>
        <v>0.007303505180435612</v>
      </c>
      <c r="W11" s="10">
        <f>E11/Tabela1!E11</f>
        <v>0.007344358903138244</v>
      </c>
      <c r="X11" s="10">
        <f>F11/Tabela1!F11</f>
        <v>0.007399580570159097</v>
      </c>
      <c r="Y11" s="10">
        <f>G11/Tabela1!G11</f>
        <v>0.007332650398498398</v>
      </c>
      <c r="Z11" s="10">
        <f>H11/Tabela1!H11</f>
        <v>0.006870622286572598</v>
      </c>
      <c r="AA11" s="10">
        <f>I11/Tabela1!I11</f>
        <v>0.006993389166124899</v>
      </c>
      <c r="AB11" s="10">
        <f>J11/Tabela1!J11</f>
        <v>0.0069113436625287406</v>
      </c>
    </row>
    <row r="12" spans="1:28" ht="18">
      <c r="A12" s="33" t="s">
        <v>35</v>
      </c>
      <c r="B12" s="15">
        <f>'[1]Total'!$G$24</f>
        <v>9472.836206127495</v>
      </c>
      <c r="C12" s="6">
        <f>'[2]Total'!$G$24</f>
        <v>10532.502202993503</v>
      </c>
      <c r="D12" s="6">
        <f>'[3]Total'!$G$24</f>
        <v>11879.11163057556</v>
      </c>
      <c r="E12" s="6">
        <f>'[4]Total'!$G$24</f>
        <v>13374.555721606828</v>
      </c>
      <c r="F12" s="6">
        <f>'[5]Total'!$G$24</f>
        <v>14722.836732767188</v>
      </c>
      <c r="G12" s="6">
        <f>'[6]Total'!$G$24</f>
        <v>15461.459768011122</v>
      </c>
      <c r="H12" s="6">
        <f>'[7]Total'!$G$24</f>
        <v>15191.473862342313</v>
      </c>
      <c r="I12" s="6">
        <f>'[8]Total'!$G$24</f>
        <v>16039.363022132073</v>
      </c>
      <c r="J12" s="6">
        <f>'[9]Total'!$G$24</f>
        <v>16553.717549226698</v>
      </c>
      <c r="K12" s="28">
        <f t="shared" si="2"/>
        <v>0.3587530585736854</v>
      </c>
      <c r="L12" s="29">
        <f t="shared" si="0"/>
        <v>0.36183880153166814</v>
      </c>
      <c r="M12" s="29">
        <f t="shared" si="0"/>
        <v>0.3615817811235661</v>
      </c>
      <c r="N12" s="29">
        <f t="shared" si="0"/>
        <v>0.378496745314786</v>
      </c>
      <c r="O12" s="29">
        <f t="shared" si="0"/>
        <v>0.3928978222821129</v>
      </c>
      <c r="P12" s="29">
        <f t="shared" si="0"/>
        <v>0.40100754873426847</v>
      </c>
      <c r="Q12" s="29">
        <f t="shared" si="0"/>
        <v>0.390752952226525</v>
      </c>
      <c r="R12" s="29">
        <f t="shared" si="0"/>
        <v>0.39397635738201664</v>
      </c>
      <c r="S12" s="46">
        <f t="shared" si="0"/>
        <v>0.39396746454137826</v>
      </c>
      <c r="T12" s="29">
        <f>B12/Tabela1!B12</f>
        <v>0.007416384132067231</v>
      </c>
      <c r="U12" s="9">
        <f>C12/Tabela1!C12</f>
        <v>0.007245530887998528</v>
      </c>
      <c r="V12" s="9">
        <f>D12/Tabela1!D12</f>
        <v>0.007301312693848405</v>
      </c>
      <c r="W12" s="9">
        <f>E12/Tabela1!E12</f>
        <v>0.007339744443070134</v>
      </c>
      <c r="X12" s="9">
        <f>F12/Tabela1!F12</f>
        <v>0.00735991326412108</v>
      </c>
      <c r="Y12" s="9">
        <f>G12/Tabela1!G12</f>
        <v>0.00726965902970552</v>
      </c>
      <c r="Z12" s="9">
        <f>H12/Tabela1!H12</f>
        <v>0.006814483639802375</v>
      </c>
      <c r="AA12" s="9">
        <f>I12/Tabela1!I12</f>
        <v>0.006936375695830473</v>
      </c>
      <c r="AB12" s="9">
        <f>J12/Tabela1!J12</f>
        <v>0.0068338897812022705</v>
      </c>
    </row>
    <row r="13" spans="1:28" ht="18">
      <c r="A13" s="33" t="s">
        <v>36</v>
      </c>
      <c r="B13" s="15">
        <f>'[1]Total'!$J$24+'[1]Total'!$P$24</f>
        <v>2611.362398802483</v>
      </c>
      <c r="C13" s="6">
        <f>'[2]Total'!$J$24+'[2]Total'!$P$24</f>
        <v>2925.2849866115134</v>
      </c>
      <c r="D13" s="6">
        <f>'[3]Total'!$J$24+'[3]Total'!$P$24</f>
        <v>3157.739224185022</v>
      </c>
      <c r="E13" s="6">
        <f>'[4]Total'!$J$24+'[4]Total'!$P$24</f>
        <v>3559.4280780247614</v>
      </c>
      <c r="F13" s="6">
        <f>'[5]Total'!$J$24+'[5]Total'!$P$24</f>
        <v>3889.8388464133336</v>
      </c>
      <c r="G13" s="6">
        <f>'[6]Total'!$J$24+'[6]Total'!$P$24</f>
        <v>4131.528749784565</v>
      </c>
      <c r="H13" s="6">
        <f>'[7]Total'!$J$24+'[7]Total'!$P$24</f>
        <v>4063.0053759510465</v>
      </c>
      <c r="I13" s="6">
        <f>'[8]Total'!$J$24+'[8]Total'!$P$24</f>
        <v>4385.08879293484</v>
      </c>
      <c r="J13" s="6">
        <f>'[9]Total'!$J$24+'[9]Total'!$P$24</f>
        <v>4565.779808449737</v>
      </c>
      <c r="K13" s="28">
        <f t="shared" si="2"/>
        <v>0.09889691188882971</v>
      </c>
      <c r="L13" s="29">
        <f t="shared" si="0"/>
        <v>0.10049669046290394</v>
      </c>
      <c r="M13" s="29">
        <f t="shared" si="0"/>
        <v>0.0961166969814263</v>
      </c>
      <c r="N13" s="29">
        <f t="shared" si="0"/>
        <v>0.1007309678734195</v>
      </c>
      <c r="O13" s="29">
        <f t="shared" si="0"/>
        <v>0.10380534943940223</v>
      </c>
      <c r="P13" s="29">
        <f t="shared" si="0"/>
        <v>0.10715509669430028</v>
      </c>
      <c r="Q13" s="29">
        <f t="shared" si="0"/>
        <v>0.10450805234248173</v>
      </c>
      <c r="R13" s="29">
        <f t="shared" si="0"/>
        <v>0.10771134159463173</v>
      </c>
      <c r="S13" s="46">
        <f t="shared" si="0"/>
        <v>0.10866252184381336</v>
      </c>
      <c r="T13" s="29">
        <f>B13/Tabela1!B13</f>
        <v>0.007660088290880105</v>
      </c>
      <c r="U13" s="9">
        <f>C13/Tabela1!C13</f>
        <v>0.007441087556181766</v>
      </c>
      <c r="V13" s="9">
        <f>D13/Tabela1!D13</f>
        <v>0.007311764911709797</v>
      </c>
      <c r="W13" s="9">
        <f>E13/Tabela1!E13</f>
        <v>0.00736174972652654</v>
      </c>
      <c r="X13" s="9">
        <f>F13/Tabela1!F13</f>
        <v>0.007553671831624463</v>
      </c>
      <c r="Y13" s="9">
        <f>G13/Tabela1!G13</f>
        <v>0.007578394983206338</v>
      </c>
      <c r="Z13" s="9">
        <f>H13/Tabela1!H13</f>
        <v>0.0070889782950725256</v>
      </c>
      <c r="AA13" s="9">
        <f>I13/Tabela1!I13</f>
        <v>0.007210158789531489</v>
      </c>
      <c r="AB13" s="9">
        <f>J13/Tabela1!J13</f>
        <v>0.007207513806306069</v>
      </c>
    </row>
    <row r="14" spans="1:28" ht="18">
      <c r="A14" s="30" t="s">
        <v>43</v>
      </c>
      <c r="B14" s="14">
        <f aca="true" t="shared" si="3" ref="B14:I14">+B15+B16</f>
        <v>2926.178978556543</v>
      </c>
      <c r="C14" s="8">
        <f t="shared" si="3"/>
        <v>3248.5382252291165</v>
      </c>
      <c r="D14" s="8">
        <f t="shared" si="3"/>
        <v>3689.583766904697</v>
      </c>
      <c r="E14" s="8">
        <f t="shared" si="3"/>
        <v>3934.540427694136</v>
      </c>
      <c r="F14" s="8">
        <f t="shared" si="3"/>
        <v>4047.814836996282</v>
      </c>
      <c r="G14" s="8">
        <f t="shared" si="3"/>
        <v>4309.941914466485</v>
      </c>
      <c r="H14" s="8">
        <f t="shared" si="3"/>
        <v>4399.878877223189</v>
      </c>
      <c r="I14" s="8">
        <f t="shared" si="3"/>
        <v>4591.772511872942</v>
      </c>
      <c r="J14" s="8">
        <f>+J15+J16</f>
        <v>5121.463972172624</v>
      </c>
      <c r="K14" s="31">
        <f t="shared" si="2"/>
        <v>0.11081957247525678</v>
      </c>
      <c r="L14" s="32">
        <f t="shared" si="0"/>
        <v>0.11160189245558716</v>
      </c>
      <c r="M14" s="32">
        <f t="shared" si="0"/>
        <v>0.11230522210164282</v>
      </c>
      <c r="N14" s="32">
        <f t="shared" si="0"/>
        <v>0.11134655813544748</v>
      </c>
      <c r="O14" s="32">
        <f t="shared" si="0"/>
        <v>0.10802114180329908</v>
      </c>
      <c r="P14" s="32">
        <f t="shared" si="0"/>
        <v>0.11178241047349742</v>
      </c>
      <c r="Q14" s="32">
        <f t="shared" si="0"/>
        <v>0.11317306512147746</v>
      </c>
      <c r="R14" s="32">
        <f t="shared" si="0"/>
        <v>0.1127881328989399</v>
      </c>
      <c r="S14" s="47">
        <f t="shared" si="0"/>
        <v>0.12188743524569323</v>
      </c>
      <c r="T14" s="32">
        <f>B14/Tabela1!B14</f>
        <v>0.004675191491474677</v>
      </c>
      <c r="U14" s="10">
        <f>C14/Tabela1!C14</f>
        <v>0.004658471083300996</v>
      </c>
      <c r="V14" s="10">
        <f>D14/Tabela1!D14</f>
        <v>0.004819809912037949</v>
      </c>
      <c r="W14" s="10">
        <f>E14/Tabela1!E14</f>
        <v>0.004752405932719892</v>
      </c>
      <c r="X14" s="10">
        <f>F14/Tabela1!F14</f>
        <v>0.00469397428827117</v>
      </c>
      <c r="Y14" s="10">
        <f>G14/Tabela1!G14</f>
        <v>0.004794497838516124</v>
      </c>
      <c r="Z14" s="10">
        <f>H14/Tabela1!H14</f>
        <v>0.004833066640182792</v>
      </c>
      <c r="AA14" s="10">
        <f>I14/Tabela1!I14</f>
        <v>0.004669334832780233</v>
      </c>
      <c r="AB14" s="10">
        <f>J14/Tabela1!J14</f>
        <v>0.00475460793325828</v>
      </c>
    </row>
    <row r="15" spans="1:28" ht="18">
      <c r="A15" s="33" t="s">
        <v>37</v>
      </c>
      <c r="B15" s="15">
        <f>'[1]Impostos'!$B$24</f>
        <v>2718.059430891657</v>
      </c>
      <c r="C15" s="6">
        <f>'[2]Impostos'!$B$24</f>
        <v>3070.370967979181</v>
      </c>
      <c r="D15" s="6">
        <f>'[3]Impostos'!$B$24</f>
        <v>3494.315078894608</v>
      </c>
      <c r="E15" s="6">
        <f>'[4]Impostos'!$B$24</f>
        <v>3727.323955655754</v>
      </c>
      <c r="F15" s="6">
        <f>'[5]Impostos'!$B$24</f>
        <v>3807.6516983330894</v>
      </c>
      <c r="G15" s="6">
        <f>'[6]Impostos'!$B$24</f>
        <v>4047.95791229635</v>
      </c>
      <c r="H15" s="6">
        <f>'[7]Impostos'!$B$24</f>
        <v>4125.5375214286805</v>
      </c>
      <c r="I15" s="6">
        <f>'[8]Impostos'!$B$24</f>
        <v>4299.33048086067</v>
      </c>
      <c r="J15" s="6">
        <f>'[9]Impostos'!$B$24</f>
        <v>4736.11621958402</v>
      </c>
      <c r="K15" s="28">
        <f t="shared" si="2"/>
        <v>0.10293771717352004</v>
      </c>
      <c r="L15" s="29">
        <f t="shared" si="0"/>
        <v>0.10548104618439641</v>
      </c>
      <c r="M15" s="29">
        <f t="shared" si="0"/>
        <v>0.1063615453180508</v>
      </c>
      <c r="N15" s="29">
        <f t="shared" si="0"/>
        <v>0.10548238127045946</v>
      </c>
      <c r="O15" s="29">
        <f t="shared" si="0"/>
        <v>0.10161207975323923</v>
      </c>
      <c r="P15" s="29">
        <f t="shared" si="0"/>
        <v>0.10498760816542575</v>
      </c>
      <c r="Q15" s="29">
        <f t="shared" si="0"/>
        <v>0.10611649538598485</v>
      </c>
      <c r="R15" s="29">
        <f t="shared" si="0"/>
        <v>0.10560485224342803</v>
      </c>
      <c r="S15" s="46">
        <f t="shared" si="0"/>
        <v>0.11271641510459249</v>
      </c>
      <c r="T15" s="29">
        <f>B15/Tabela1!B15</f>
        <v>0.004662138586486366</v>
      </c>
      <c r="U15" s="9">
        <f>C15/Tabela1!C15</f>
        <v>0.004681007267611771</v>
      </c>
      <c r="V15" s="9">
        <f>D15/Tabela1!D15</f>
        <v>0.004849840706528665</v>
      </c>
      <c r="W15" s="9">
        <f>E15/Tabela1!E15</f>
        <v>0.004791773526303367</v>
      </c>
      <c r="X15" s="9">
        <f>F15/Tabela1!F15</f>
        <v>0.004722851653657943</v>
      </c>
      <c r="Y15" s="9">
        <f>G15/Tabela1!G15</f>
        <v>0.004817930687129227</v>
      </c>
      <c r="Z15" s="9">
        <f>H15/Tabela1!H15</f>
        <v>0.004856395977696096</v>
      </c>
      <c r="AA15" s="9">
        <f>I15/Tabela1!I15</f>
        <v>0.0047061642628951445</v>
      </c>
      <c r="AB15" s="9">
        <f>J15/Tabela1!J15</f>
        <v>0.004769545967268603</v>
      </c>
    </row>
    <row r="16" spans="1:28" ht="18">
      <c r="A16" s="34" t="s">
        <v>42</v>
      </c>
      <c r="B16" s="15">
        <f>'[1]Total'!$Q$24</f>
        <v>208.11954766488589</v>
      </c>
      <c r="C16" s="6">
        <f>'[2]Total'!$Q$24</f>
        <v>178.1672572499358</v>
      </c>
      <c r="D16" s="6">
        <f>'[3]Total'!$Q$24</f>
        <v>195.2686880100887</v>
      </c>
      <c r="E16" s="6">
        <f>'[4]Total'!$Q$24</f>
        <v>207.21647203838182</v>
      </c>
      <c r="F16" s="6">
        <f>'[5]Total'!$Q$24</f>
        <v>240.16313866319234</v>
      </c>
      <c r="G16" s="6">
        <f>'[6]Total'!$Q$24</f>
        <v>261.98400217013557</v>
      </c>
      <c r="H16" s="6">
        <f>'[7]Total'!$Q$24</f>
        <v>274.34135579450833</v>
      </c>
      <c r="I16" s="6">
        <f>'[8]Total'!$Q$24</f>
        <v>292.4420310122721</v>
      </c>
      <c r="J16" s="6">
        <f>'[9]Total'!$Q$24</f>
        <v>385.3477525886046</v>
      </c>
      <c r="K16" s="28">
        <f t="shared" si="2"/>
        <v>0.007881855301736738</v>
      </c>
      <c r="L16" s="29">
        <f t="shared" si="0"/>
        <v>0.006120846271190754</v>
      </c>
      <c r="M16" s="29">
        <f t="shared" si="0"/>
        <v>0.005943676783592013</v>
      </c>
      <c r="N16" s="29">
        <f t="shared" si="0"/>
        <v>0.005864176864988017</v>
      </c>
      <c r="O16" s="29">
        <f t="shared" si="0"/>
        <v>0.006409062050059853</v>
      </c>
      <c r="P16" s="29">
        <f t="shared" si="0"/>
        <v>0.006794802308071677</v>
      </c>
      <c r="Q16" s="29">
        <f t="shared" si="0"/>
        <v>0.007056569735492598</v>
      </c>
      <c r="R16" s="29">
        <f t="shared" si="0"/>
        <v>0.007183280655511868</v>
      </c>
      <c r="S16" s="46">
        <f t="shared" si="0"/>
        <v>0.009171020141100744</v>
      </c>
      <c r="T16" s="29">
        <f>B16/Tabela1!B16</f>
        <v>0.004852628886049382</v>
      </c>
      <c r="U16" s="9">
        <f>C16/Tabela1!C16</f>
        <v>0.004301582782054994</v>
      </c>
      <c r="V16" s="9">
        <f>D16/Tabela1!D16</f>
        <v>0.004339014910341282</v>
      </c>
      <c r="W16" s="9">
        <f>E16/Tabela1!E16</f>
        <v>0.004140520162218396</v>
      </c>
      <c r="X16" s="9">
        <f>F16/Tabela1!F16</f>
        <v>0.004279152210519428</v>
      </c>
      <c r="Y16" s="9">
        <f>G16/Tabela1!G16</f>
        <v>0.004459378068905609</v>
      </c>
      <c r="Z16" s="9">
        <f>H16/Tabela1!H16</f>
        <v>0.004507448669073809</v>
      </c>
      <c r="AA16" s="9">
        <f>I16/Tabela1!I16</f>
        <v>0.004187554141306376</v>
      </c>
      <c r="AB16" s="9">
        <f>J16/Tabela1!J16</f>
        <v>0.0045783710075041825</v>
      </c>
    </row>
    <row r="17" spans="1:28" ht="18">
      <c r="A17" s="35" t="s">
        <v>41</v>
      </c>
      <c r="B17" s="14">
        <f>'[1]Total'!$V$24</f>
        <v>11394.515642481168</v>
      </c>
      <c r="C17" s="8">
        <f>'[2]Total'!$V$24</f>
        <v>12401.946441056638</v>
      </c>
      <c r="D17" s="8">
        <f>'[3]Total'!$V$24</f>
        <v>14126.746182032406</v>
      </c>
      <c r="E17" s="8">
        <f>'[4]Total'!$V$24</f>
        <v>14467.461846962851</v>
      </c>
      <c r="F17" s="8">
        <f>'[5]Total'!$V$24</f>
        <v>14811.941085863258</v>
      </c>
      <c r="G17" s="8">
        <f>'[6]Total'!$V$24</f>
        <v>14653.600029105295</v>
      </c>
      <c r="H17" s="8">
        <f>'[7]Total'!$V$24</f>
        <v>15223.080367752033</v>
      </c>
      <c r="I17" s="8">
        <f>'[8]Total'!$V$24</f>
        <v>15695.261836123495</v>
      </c>
      <c r="J17" s="8">
        <f>'[9]Total'!$V$24</f>
        <v>15777.019948115245</v>
      </c>
      <c r="K17" s="31">
        <f t="shared" si="2"/>
        <v>0.43153045706222815</v>
      </c>
      <c r="L17" s="32">
        <f t="shared" si="0"/>
        <v>0.4260626155498407</v>
      </c>
      <c r="M17" s="32">
        <f t="shared" si="0"/>
        <v>0.42999629979336473</v>
      </c>
      <c r="N17" s="32">
        <f t="shared" si="0"/>
        <v>0.40942572867634697</v>
      </c>
      <c r="O17" s="32">
        <f t="shared" si="0"/>
        <v>0.3952756864751856</v>
      </c>
      <c r="P17" s="32">
        <f t="shared" si="0"/>
        <v>0.38005494409793383</v>
      </c>
      <c r="Q17" s="32">
        <f t="shared" si="0"/>
        <v>0.39156593030951575</v>
      </c>
      <c r="R17" s="32">
        <f t="shared" si="0"/>
        <v>0.38552416812441165</v>
      </c>
      <c r="S17" s="47">
        <f t="shared" si="0"/>
        <v>0.37548257836911514</v>
      </c>
      <c r="T17" s="32">
        <f>B17/Tabela1!B17</f>
        <v>0.006940418673645265</v>
      </c>
      <c r="U17" s="10">
        <f>C17/Tabela1!C17</f>
        <v>0.006768657107833781</v>
      </c>
      <c r="V17" s="10">
        <f>D17/Tabela1!D17</f>
        <v>0.007097433675223647</v>
      </c>
      <c r="W17" s="10">
        <f>E17/Tabela1!E17</f>
        <v>0.006582099756534475</v>
      </c>
      <c r="X17" s="10">
        <f>F17/Tabela1!F17</f>
        <v>0.006168452515121631</v>
      </c>
      <c r="Y17" s="10">
        <f>G17/Tabela1!G17</f>
        <v>0.006043140320280014</v>
      </c>
      <c r="Z17" s="10">
        <f>H17/Tabela1!H17</f>
        <v>0.005954605658684771</v>
      </c>
      <c r="AA17" s="53">
        <f>I17/Tabela1!I17</f>
        <v>0.005853049272613033</v>
      </c>
      <c r="AB17" s="53">
        <f>J17/Tabela1!J17</f>
        <v>0.00549490282776783</v>
      </c>
    </row>
    <row r="18" spans="1:28" ht="18">
      <c r="A18" s="36" t="s">
        <v>38</v>
      </c>
      <c r="B18" s="37">
        <f aca="true" t="shared" si="4" ref="B18:I18">B11+B14+B17</f>
        <v>26404.893225967688</v>
      </c>
      <c r="C18" s="38">
        <f t="shared" si="4"/>
        <v>29108.271855890773</v>
      </c>
      <c r="D18" s="38">
        <f t="shared" si="4"/>
        <v>32853.18080369769</v>
      </c>
      <c r="E18" s="38">
        <f t="shared" si="4"/>
        <v>35335.98607428858</v>
      </c>
      <c r="F18" s="38">
        <f t="shared" si="4"/>
        <v>37472.43150204007</v>
      </c>
      <c r="G18" s="38">
        <f t="shared" si="4"/>
        <v>38556.53046136747</v>
      </c>
      <c r="H18" s="38">
        <f t="shared" si="4"/>
        <v>38877.43848326858</v>
      </c>
      <c r="I18" s="38">
        <f t="shared" si="4"/>
        <v>40711.48616306335</v>
      </c>
      <c r="J18" s="38">
        <f>J11+J14+J17</f>
        <v>42017.9812779643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0.006795144848978283</v>
      </c>
      <c r="U18" s="40">
        <f>C18/Tabela1!C18</f>
        <v>0.0066512182565166295</v>
      </c>
      <c r="V18" s="40">
        <f>D18/Tabela1!D18</f>
        <v>0.006823430618285808</v>
      </c>
      <c r="W18" s="40">
        <f>E18/Tabela1!E18</f>
        <v>0.0066276278109182905</v>
      </c>
      <c r="X18" s="40">
        <f>F18/Tabela1!F18</f>
        <v>0.006484294461052853</v>
      </c>
      <c r="Y18" s="40">
        <f>G18/Tabela1!G18</f>
        <v>0.006430603765838814</v>
      </c>
      <c r="Z18" s="40">
        <f>H18/Tabela1!H18</f>
        <v>0.006201213030051815</v>
      </c>
      <c r="AA18" s="52">
        <f>I18/Tabela1!I18</f>
        <v>0.006182008349440203</v>
      </c>
      <c r="AB18" s="52">
        <f>J18/Tabela1!J18</f>
        <v>0.0059990199052195456</v>
      </c>
    </row>
    <row r="19" spans="1:28" ht="18">
      <c r="A19" s="41" t="s">
        <v>39</v>
      </c>
      <c r="B19" s="16">
        <f>'[10]PIB_UF'!B$21</f>
        <v>26404.893225967724</v>
      </c>
      <c r="C19" s="7">
        <f>'[10]PIB_UF'!C$21</f>
        <v>29108.27185589078</v>
      </c>
      <c r="D19" s="7">
        <f>'[10]PIB_UF'!D$21</f>
        <v>32853.18080369764</v>
      </c>
      <c r="E19" s="7">
        <f>'[10]PIB_UF'!E$21</f>
        <v>35335.98607428855</v>
      </c>
      <c r="F19" s="7">
        <f>'[10]PIB_UF'!F$21</f>
        <v>37472.43150204007</v>
      </c>
      <c r="G19" s="7">
        <f>'[10]PIB_UF'!G$21</f>
        <v>38556.530461367496</v>
      </c>
      <c r="H19" s="7">
        <f>'[10]PIB_UF'!H$21</f>
        <v>38877.43848326858</v>
      </c>
      <c r="I19" s="7">
        <f>'[10]PIB_UF'!I$21</f>
        <v>40711.48616306332</v>
      </c>
      <c r="J19" s="7">
        <f>'[10]PIB_UF'!J$21</f>
        <v>42017.9812779643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69" zoomScaleNormal="69" zoomScalePageLayoutView="0" workbookViewId="0" topLeftCell="A1">
      <selection activeCell="A10" sqref="A10:IV10"/>
    </sheetView>
  </sheetViews>
  <sheetFormatPr defaultColWidth="9.140625" defaultRowHeight="15"/>
  <cols>
    <col min="1" max="1" width="70.421875" style="1" customWidth="1"/>
    <col min="2" max="4" width="14.421875" style="1" customWidth="1"/>
    <col min="5" max="5" width="14.421875" style="2" customWidth="1"/>
    <col min="6" max="6" width="14.57421875" style="2" bestFit="1" customWidth="1"/>
    <col min="7" max="10" width="14.57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7" width="9.7109375" style="1" customWidth="1"/>
    <col min="18" max="18" width="10.00390625" style="1" bestFit="1" customWidth="1"/>
    <col min="19" max="19" width="10.00390625" style="1" customWidth="1"/>
    <col min="20" max="16384" width="9.140625" style="1" customWidth="1"/>
  </cols>
  <sheetData>
    <row r="1" spans="1:19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58"/>
    </row>
    <row r="2" spans="1:19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59"/>
    </row>
    <row r="3" spans="1:19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0"/>
    </row>
    <row r="4" spans="1:19" ht="17.25">
      <c r="A4" s="75" t="s">
        <v>79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60"/>
    </row>
    <row r="5" spans="1:19" ht="17.25">
      <c r="A5" s="75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60"/>
    </row>
    <row r="6" spans="1:19" ht="23.25">
      <c r="A6" s="6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24"/>
      <c r="O6" s="24"/>
      <c r="P6" s="24"/>
      <c r="Q6" s="62"/>
      <c r="R6" s="62"/>
      <c r="S6" s="56"/>
    </row>
    <row r="7" spans="1:19" ht="23.2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57"/>
    </row>
    <row r="8" spans="1:19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68"/>
      <c r="K8" s="69" t="s">
        <v>87</v>
      </c>
      <c r="L8" s="70"/>
      <c r="M8" s="70"/>
      <c r="N8" s="70"/>
      <c r="O8" s="70"/>
      <c r="P8" s="70"/>
      <c r="Q8" s="70"/>
      <c r="R8" s="70"/>
      <c r="S8" s="70"/>
    </row>
    <row r="9" spans="1:19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25">
        <v>2016</v>
      </c>
      <c r="R9" s="25">
        <v>2017</v>
      </c>
      <c r="S9" s="25">
        <v>2018</v>
      </c>
    </row>
    <row r="10" spans="1:28" ht="18">
      <c r="A10" s="27" t="s">
        <v>40</v>
      </c>
      <c r="B10" s="15">
        <f>Tabela2!B10+Tabela10!B10+Tabela20!B10+Tabela25!B10+Tabela29!B10</f>
        <v>3302839.9999999963</v>
      </c>
      <c r="C10" s="6">
        <f>Tabela2!C10+Tabela10!C10+Tabela20!C10+Tabela25!C10+Tabela29!C10</f>
        <v>3720461.000000001</v>
      </c>
      <c r="D10" s="6">
        <f>Tabela2!D10+Tabela10!D10+Tabela20!D10+Tabela25!D10+Tabela29!D10</f>
        <v>4094258.999999987</v>
      </c>
      <c r="E10" s="6">
        <f>Tabela2!E10+Tabela10!E10+Tabela20!E10+Tabela25!E10+Tabela29!E10</f>
        <v>4553760.000000048</v>
      </c>
      <c r="F10" s="6">
        <f>Tabela2!F10+Tabela10!F10+Tabela20!F10+Tabela25!F10+Tabela29!F10</f>
        <v>4972734.000000012</v>
      </c>
      <c r="G10" s="6">
        <f>Tabela2!G10+Tabela10!G10+Tabela20!G10+Tabela25!G10+Tabela29!G10</f>
        <v>5155601.00000001</v>
      </c>
      <c r="H10" s="6">
        <f>Tabela2!H10+Tabela10!H10+Tabela20!H10+Tabela25!H10+Tabela29!H10</f>
        <v>5419821.999999987</v>
      </c>
      <c r="I10" s="6">
        <f>Tabela2!I10+Tabela10!I10+Tabela20!I10+Tabela25!I10+Tabela29!I10</f>
        <v>5671926.0000000335</v>
      </c>
      <c r="J10" s="6">
        <f>Tabela2!J10+Tabela10!J10+Tabela20!J10+Tabela25!J10+Tabela29!J10</f>
        <v>6011149.999999994</v>
      </c>
      <c r="K10" s="28">
        <f>B10/B$18</f>
        <v>0.8499665581274815</v>
      </c>
      <c r="L10" s="29">
        <f aca="true" t="shared" si="0" ref="L10:L18">C10/C$18</f>
        <v>0.8501225441471972</v>
      </c>
      <c r="M10" s="29">
        <f aca="true" t="shared" si="1" ref="M10:M18">D10/D$18</f>
        <v>0.8503557809735061</v>
      </c>
      <c r="N10" s="29">
        <f aca="true" t="shared" si="2" ref="N10:N18">E10/E$18</f>
        <v>0.854104548173564</v>
      </c>
      <c r="O10" s="29">
        <f aca="true" t="shared" si="3" ref="O10:O18">F10/F$18</f>
        <v>0.8604905056863955</v>
      </c>
      <c r="P10" s="29">
        <f aca="true" t="shared" si="4" ref="P10:P18">G10/G$18</f>
        <v>0.8598706058103802</v>
      </c>
      <c r="Q10" s="29">
        <f aca="true" t="shared" si="5" ref="Q10:Q18">H10/H$18</f>
        <v>0.8644980769868799</v>
      </c>
      <c r="R10" s="29">
        <f aca="true" t="shared" si="6" ref="R10:S18">I10/I$18</f>
        <v>0.8612776686403526</v>
      </c>
      <c r="S10" s="29">
        <f t="shared" si="6"/>
        <v>0.8582280111151387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8">
      <c r="A11" s="30" t="s">
        <v>34</v>
      </c>
      <c r="B11" s="14">
        <f>Tabela2!B11+Tabela10!B11+Tabela20!B11+Tabela25!B11+Tabela29!B11</f>
        <v>1618190.0000000002</v>
      </c>
      <c r="C11" s="8">
        <f>Tabela2!C11+Tabela10!C11+Tabela20!C11+Tabela25!C11+Tabela29!C11</f>
        <v>1846781</v>
      </c>
      <c r="D11" s="8">
        <f>Tabela2!D11+Tabela10!D11+Tabela20!D11+Tabela25!D11+Tabela29!D11</f>
        <v>2058854</v>
      </c>
      <c r="E11" s="8">
        <f>Tabela2!E11+Tabela10!E11+Tabela20!E11+Tabela25!E11+Tabela29!E11</f>
        <v>2305713</v>
      </c>
      <c r="F11" s="8">
        <f>Tabela2!F11+Tabela10!F11+Tabela20!F11+Tabela25!F11+Tabela29!F11</f>
        <v>2515369.0000000005</v>
      </c>
      <c r="G11" s="8">
        <f>Tabela2!G11+Tabela10!G11+Tabela20!G11+Tabela25!G11+Tabela29!G11</f>
        <v>2672019.9999999995</v>
      </c>
      <c r="H11" s="8">
        <f>Tabela2!H11+Tabela10!H11+Tabela20!H11+Tabela25!H11+Tabela29!H11</f>
        <v>2802435.999999999</v>
      </c>
      <c r="I11" s="8">
        <f>Tabela2!I11+Tabela10!I11+Tabela20!I11+Tabela25!I11+Tabela29!I11</f>
        <v>2920537</v>
      </c>
      <c r="J11" s="8">
        <f>Tabela2!J11+Tabela10!J11+Tabela20!J11+Tabela25!J11+Tabela29!J11</f>
        <v>3055772.9999999995</v>
      </c>
      <c r="K11" s="31">
        <f aca="true" t="shared" si="7" ref="K11:K18">B11/B$18</f>
        <v>0.416431732901476</v>
      </c>
      <c r="L11" s="32">
        <f t="shared" si="0"/>
        <v>0.42198807142520905</v>
      </c>
      <c r="M11" s="32">
        <f t="shared" si="1"/>
        <v>0.42761300667115404</v>
      </c>
      <c r="N11" s="32">
        <f t="shared" si="2"/>
        <v>0.4324601999409042</v>
      </c>
      <c r="O11" s="32">
        <f t="shared" si="3"/>
        <v>0.43526380916370716</v>
      </c>
      <c r="P11" s="32">
        <f t="shared" si="4"/>
        <v>0.4456495869516371</v>
      </c>
      <c r="Q11" s="32">
        <f t="shared" si="5"/>
        <v>0.4470073985601019</v>
      </c>
      <c r="R11" s="32">
        <f t="shared" si="6"/>
        <v>0.44348133218555297</v>
      </c>
      <c r="S11" s="32">
        <f t="shared" si="6"/>
        <v>0.4362809086795942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8">
      <c r="A12" s="33" t="s">
        <v>35</v>
      </c>
      <c r="B12" s="15">
        <f>Tabela2!B12+Tabela10!B12+Tabela20!B12+Tabela25!B12+Tabela29!B12</f>
        <v>1277285.0000000002</v>
      </c>
      <c r="C12" s="6">
        <f>Tabela2!C12+Tabela10!C12+Tabela20!C12+Tabela25!C12+Tabela29!C12</f>
        <v>1453655.0000000002</v>
      </c>
      <c r="D12" s="6">
        <f>Tabela2!D12+Tabela10!D12+Tabela20!D12+Tabela25!D12+Tabela29!D12</f>
        <v>1626983.0000000002</v>
      </c>
      <c r="E12" s="6">
        <f>Tabela2!E12+Tabela10!E12+Tabela20!E12+Tabela25!E12+Tabela29!E12</f>
        <v>1822210</v>
      </c>
      <c r="F12" s="6">
        <f>Tabela2!F12+Tabela10!F12+Tabela20!F12+Tabela25!F12+Tabela29!F12</f>
        <v>2000409.0000000002</v>
      </c>
      <c r="G12" s="6">
        <f>Tabela2!G12+Tabela10!G12+Tabela20!G12+Tabela25!G12+Tabela29!G12</f>
        <v>2126847.9999999995</v>
      </c>
      <c r="H12" s="6">
        <f>Tabela2!H12+Tabela10!H12+Tabela20!H12+Tabela25!H12+Tabela29!H12</f>
        <v>2229291.9999999995</v>
      </c>
      <c r="I12" s="6">
        <f>Tabela2!I12+Tabela10!I12+Tabela20!I12+Tabela25!I12+Tabela29!I12</f>
        <v>2312355</v>
      </c>
      <c r="J12" s="6">
        <f>Tabela2!J12+Tabela10!J12+Tabela20!J12+Tabela25!J12+Tabela29!J12</f>
        <v>2422298</v>
      </c>
      <c r="K12" s="28">
        <f t="shared" si="7"/>
        <v>0.3287018248531148</v>
      </c>
      <c r="L12" s="29">
        <f t="shared" si="0"/>
        <v>0.3321590756931181</v>
      </c>
      <c r="M12" s="29">
        <f t="shared" si="1"/>
        <v>0.33791570088644185</v>
      </c>
      <c r="N12" s="29">
        <f t="shared" si="2"/>
        <v>0.34177423683446945</v>
      </c>
      <c r="O12" s="29">
        <f t="shared" si="3"/>
        <v>0.34615423869235973</v>
      </c>
      <c r="P12" s="29">
        <f t="shared" si="4"/>
        <v>0.35472374185407124</v>
      </c>
      <c r="Q12" s="29">
        <f t="shared" si="5"/>
        <v>0.35558707408513407</v>
      </c>
      <c r="R12" s="29">
        <f t="shared" si="6"/>
        <v>0.3511293559663597</v>
      </c>
      <c r="S12" s="29">
        <f t="shared" si="6"/>
        <v>0.34583798355858364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8">
      <c r="A13" s="33" t="s">
        <v>36</v>
      </c>
      <c r="B13" s="15">
        <f>Tabela2!B13+Tabela10!B13+Tabela20!B13+Tabela25!B13+Tabela29!B13</f>
        <v>340905.00000000006</v>
      </c>
      <c r="C13" s="6">
        <f>Tabela2!C13+Tabela10!C13+Tabela20!C13+Tabela25!C13+Tabela29!C13</f>
        <v>393126.00000000006</v>
      </c>
      <c r="D13" s="6">
        <f>Tabela2!D13+Tabela10!D13+Tabela20!D13+Tabela25!D13+Tabela29!D13</f>
        <v>431871.00000000006</v>
      </c>
      <c r="E13" s="6">
        <f>Tabela2!E13+Tabela10!E13+Tabela20!E13+Tabela25!E13+Tabela29!E13</f>
        <v>483502.99999999994</v>
      </c>
      <c r="F13" s="6">
        <f>Tabela2!F13+Tabela10!F13+Tabela20!F13+Tabela25!F13+Tabela29!F13</f>
        <v>514960</v>
      </c>
      <c r="G13" s="6">
        <f>Tabela2!G13+Tabela10!G13+Tabela20!G13+Tabela25!G13+Tabela29!G13</f>
        <v>545171.9999999999</v>
      </c>
      <c r="H13" s="6">
        <f>Tabela2!H13+Tabela10!H13+Tabela20!H13+Tabela25!H13+Tabela29!H13</f>
        <v>573143.9999999999</v>
      </c>
      <c r="I13" s="6">
        <f>Tabela2!I13+Tabela10!I13+Tabela20!I13+Tabela25!I13+Tabela29!I13</f>
        <v>608182</v>
      </c>
      <c r="J13" s="6">
        <f>Tabela2!J13+Tabela10!J13+Tabela20!J13+Tabela25!J13+Tabela29!J13</f>
        <v>633475</v>
      </c>
      <c r="K13" s="28">
        <f t="shared" si="7"/>
        <v>0.08772990804836124</v>
      </c>
      <c r="L13" s="29">
        <f t="shared" si="0"/>
        <v>0.08982899573209101</v>
      </c>
      <c r="M13" s="29">
        <f t="shared" si="1"/>
        <v>0.08969730578471227</v>
      </c>
      <c r="N13" s="29">
        <f t="shared" si="2"/>
        <v>0.09068596310643474</v>
      </c>
      <c r="O13" s="29">
        <f t="shared" si="3"/>
        <v>0.08910957047134739</v>
      </c>
      <c r="P13" s="29">
        <f t="shared" si="4"/>
        <v>0.09092584509756585</v>
      </c>
      <c r="Q13" s="29">
        <f t="shared" si="5"/>
        <v>0.09142032447496788</v>
      </c>
      <c r="R13" s="29">
        <f t="shared" si="6"/>
        <v>0.09235197621919324</v>
      </c>
      <c r="S13" s="29">
        <f t="shared" si="6"/>
        <v>0.09044292512101061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8">
      <c r="A14" s="30" t="s">
        <v>43</v>
      </c>
      <c r="B14" s="14">
        <f>Tabela2!B14+Tabela10!B14+Tabela20!B14+Tabela25!B14+Tabela29!B14</f>
        <v>625895</v>
      </c>
      <c r="C14" s="8">
        <f>Tabela2!C14+Tabela10!C14+Tabela20!C14+Tabela25!C14+Tabela29!C14</f>
        <v>697340</v>
      </c>
      <c r="D14" s="8">
        <f>Tabela2!D14+Tabela10!D14+Tabela20!D14+Tabela25!D14+Tabela29!D14</f>
        <v>765503.9999999998</v>
      </c>
      <c r="E14" s="8">
        <f>Tabela2!E14+Tabela10!E14+Tabela20!E14+Tabela25!E14+Tabela29!E14</f>
        <v>827904.9566463114</v>
      </c>
      <c r="F14" s="8">
        <f>Tabela2!F14+Tabela10!F14+Tabela20!F14+Tabela25!F14+Tabela29!F14</f>
        <v>862342.7799999999</v>
      </c>
      <c r="G14" s="8">
        <f>Tabela2!G14+Tabela10!G14+Tabela20!G14+Tabela25!G14+Tabela29!G14</f>
        <v>898934.9999999986</v>
      </c>
      <c r="H14" s="8">
        <f>Tabela2!H14+Tabela10!H14+Tabela20!H14+Tabela25!H14+Tabela29!H14</f>
        <v>910369.9999999962</v>
      </c>
      <c r="I14" s="8">
        <f>Tabela2!I14+Tabela10!I14+Tabela20!I14+Tabela25!I14+Tabela29!I14</f>
        <v>983389.0000000048</v>
      </c>
      <c r="J14" s="8">
        <f>Tabela2!J14+Tabela10!J14+Tabela20!J14+Tabela25!J14+Tabela29!J14</f>
        <v>1077158.0000000005</v>
      </c>
      <c r="K14" s="31">
        <f t="shared" si="7"/>
        <v>0.16107041785227277</v>
      </c>
      <c r="L14" s="32">
        <f t="shared" si="0"/>
        <v>0.159341666243943</v>
      </c>
      <c r="M14" s="32">
        <f t="shared" si="1"/>
        <v>0.15899110236024264</v>
      </c>
      <c r="N14" s="32">
        <f t="shared" si="2"/>
        <v>0.15528209412157085</v>
      </c>
      <c r="O14" s="32">
        <f t="shared" si="3"/>
        <v>0.1492212884978787</v>
      </c>
      <c r="P14" s="32">
        <f t="shared" si="4"/>
        <v>0.14992777428551035</v>
      </c>
      <c r="Q14" s="32">
        <f t="shared" si="5"/>
        <v>0.14521014054456852</v>
      </c>
      <c r="R14" s="32">
        <f t="shared" si="6"/>
        <v>0.14932687508380166</v>
      </c>
      <c r="S14" s="32">
        <f t="shared" si="6"/>
        <v>0.15378873726271375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8">
      <c r="A15" s="33" t="s">
        <v>37</v>
      </c>
      <c r="B15" s="15">
        <f>Tabela2!B15+Tabela10!B15+Tabela20!B15+Tabela25!B15+Tabela29!B15</f>
        <v>583007</v>
      </c>
      <c r="C15" s="6">
        <f>Tabela2!C15+Tabela10!C15+Tabela20!C15+Tabela25!C15+Tabela29!C15</f>
        <v>655921</v>
      </c>
      <c r="D15" s="6">
        <f>Tabela2!D15+Tabela10!D15+Tabela20!D15+Tabela25!D15+Tabela29!D15</f>
        <v>720500.9999999998</v>
      </c>
      <c r="E15" s="6">
        <f>Tabela2!E15+Tabela10!E15+Tabela20!E15+Tabela25!E15+Tabela29!E15</f>
        <v>777858.9566463116</v>
      </c>
      <c r="F15" s="6">
        <f>Tabela2!F15+Tabela10!F15+Tabela20!F15+Tabela25!F15+Tabela29!F15</f>
        <v>806218.78</v>
      </c>
      <c r="G15" s="6">
        <f>Tabela2!G15+Tabela10!G15+Tabela20!G15+Tabela25!G15+Tabela29!G15</f>
        <v>840185.9999999985</v>
      </c>
      <c r="H15" s="6">
        <f>Tabela2!H15+Tabela10!H15+Tabela20!H15+Tabela25!H15+Tabela29!H15</f>
        <v>849505.999999996</v>
      </c>
      <c r="I15" s="6">
        <f>Tabela2!I15+Tabela10!I15+Tabela20!I15+Tabela25!I15+Tabela29!I15</f>
        <v>913553.0000000047</v>
      </c>
      <c r="J15" s="6">
        <f>Tabela2!J15+Tabela10!J15+Tabela20!J15+Tabela25!J15+Tabela29!J15</f>
        <v>992991.0000000006</v>
      </c>
      <c r="K15" s="28">
        <f t="shared" si="7"/>
        <v>0.15003344187251855</v>
      </c>
      <c r="L15" s="29">
        <f t="shared" si="0"/>
        <v>0.14987745585280254</v>
      </c>
      <c r="M15" s="29">
        <f t="shared" si="1"/>
        <v>0.14964421902649389</v>
      </c>
      <c r="N15" s="29">
        <f t="shared" si="2"/>
        <v>0.1458954518264359</v>
      </c>
      <c r="O15" s="29">
        <f t="shared" si="3"/>
        <v>0.1395094943136044</v>
      </c>
      <c r="P15" s="29">
        <f t="shared" si="4"/>
        <v>0.14012939418961967</v>
      </c>
      <c r="Q15" s="29">
        <f t="shared" si="5"/>
        <v>0.1355019230131201</v>
      </c>
      <c r="R15" s="29">
        <f t="shared" si="6"/>
        <v>0.1387223313596474</v>
      </c>
      <c r="S15" s="29">
        <f t="shared" si="6"/>
        <v>0.14177198888486128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8">
      <c r="A16" s="34" t="s">
        <v>42</v>
      </c>
      <c r="B16" s="15">
        <f>Tabela2!B16+Tabela10!B16+Tabela20!B16+Tabela25!B16+Tabela29!B16</f>
        <v>42888</v>
      </c>
      <c r="C16" s="6">
        <f>Tabela2!C16+Tabela10!C16+Tabela20!C16+Tabela25!C16+Tabela29!C16</f>
        <v>41419.00000000001</v>
      </c>
      <c r="D16" s="6">
        <f>Tabela2!D16+Tabela10!D16+Tabela20!D16+Tabela25!D16+Tabela29!D16</f>
        <v>45003</v>
      </c>
      <c r="E16" s="6">
        <f>Tabela2!E16+Tabela10!E16+Tabela20!E16+Tabela25!E16+Tabela29!E16</f>
        <v>50045.99999999999</v>
      </c>
      <c r="F16" s="6">
        <f>Tabela2!F16+Tabela10!F16+Tabela20!F16+Tabela25!F16+Tabela29!F16</f>
        <v>56123.99999999999</v>
      </c>
      <c r="G16" s="6">
        <f>Tabela2!G16+Tabela10!G16+Tabela20!G16+Tabela25!G16+Tabela29!G16</f>
        <v>58748.99999999999</v>
      </c>
      <c r="H16" s="6">
        <f>Tabela2!H16+Tabela10!H16+Tabela20!H16+Tabela25!H16+Tabela29!H16</f>
        <v>60864</v>
      </c>
      <c r="I16" s="6">
        <f>Tabela2!I16+Tabela10!I16+Tabela20!I16+Tabela25!I16+Tabela29!I16</f>
        <v>69836</v>
      </c>
      <c r="J16" s="6">
        <f>Tabela2!J16+Tabela10!J16+Tabela20!J16+Tabela25!J16+Tabela29!J16</f>
        <v>84167.00000000001</v>
      </c>
      <c r="K16" s="28">
        <f t="shared" si="7"/>
        <v>0.011036975979754232</v>
      </c>
      <c r="L16" s="29">
        <f t="shared" si="0"/>
        <v>0.009464210391140442</v>
      </c>
      <c r="M16" s="29">
        <f t="shared" si="1"/>
        <v>0.009346883333748748</v>
      </c>
      <c r="N16" s="29">
        <f t="shared" si="2"/>
        <v>0.009386642295134948</v>
      </c>
      <c r="O16" s="29">
        <f t="shared" si="3"/>
        <v>0.009711794184274312</v>
      </c>
      <c r="P16" s="29">
        <f t="shared" si="4"/>
        <v>0.009798380095890648</v>
      </c>
      <c r="Q16" s="29">
        <f t="shared" si="5"/>
        <v>0.009708217531448373</v>
      </c>
      <c r="R16" s="29">
        <f t="shared" si="6"/>
        <v>0.010604543724154248</v>
      </c>
      <c r="S16" s="29">
        <f t="shared" si="6"/>
        <v>0.012016748377852483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8">
      <c r="A17" s="35" t="s">
        <v>41</v>
      </c>
      <c r="B17" s="14">
        <f>Tabela2!B17+Tabela10!B17+Tabela20!B17+Tabela25!B17+Tabela29!B17</f>
        <v>1641761.9999999958</v>
      </c>
      <c r="C17" s="8">
        <f>Tabela2!C17+Tabela10!C17+Tabela20!C17+Tabela25!C17+Tabela29!C17</f>
        <v>1832261.000000001</v>
      </c>
      <c r="D17" s="8">
        <f>Tabela2!D17+Tabela10!D17+Tabela20!D17+Tabela25!D17+Tabela29!D17</f>
        <v>1990401.999999987</v>
      </c>
      <c r="E17" s="8">
        <f>Tabela2!E17+Tabela10!E17+Tabela20!E17+Tabela25!E17+Tabela29!E17</f>
        <v>2198001.0000000484</v>
      </c>
      <c r="F17" s="8">
        <f>Tabela2!F17+Tabela10!F17+Tabela20!F17+Tabela25!F17+Tabela29!F17</f>
        <v>2401241.0000000126</v>
      </c>
      <c r="G17" s="8">
        <f>Tabela2!G17+Tabela10!G17+Tabela20!G17+Tabela25!G17+Tabela29!G17</f>
        <v>2424832.000000011</v>
      </c>
      <c r="H17" s="8">
        <f>Tabela2!H17+Tabela10!H17+Tabela20!H17+Tabela25!H17+Tabela29!H17</f>
        <v>2556521.9999999874</v>
      </c>
      <c r="I17" s="8">
        <f>Tabela2!I17+Tabela10!I17+Tabela20!I17+Tabela25!I17+Tabela29!I17</f>
        <v>2681553.000000034</v>
      </c>
      <c r="J17" s="8">
        <f>Tabela2!J17+Tabela10!J17+Tabela20!J17+Tabela25!J17+Tabela29!J17</f>
        <v>2871209.999999995</v>
      </c>
      <c r="K17" s="31">
        <f t="shared" si="7"/>
        <v>0.42249784924625117</v>
      </c>
      <c r="L17" s="32">
        <f t="shared" si="0"/>
        <v>0.41867026233084775</v>
      </c>
      <c r="M17" s="32">
        <f t="shared" si="1"/>
        <v>0.4133958909686033</v>
      </c>
      <c r="N17" s="32">
        <f t="shared" si="2"/>
        <v>0.41225770593752487</v>
      </c>
      <c r="O17" s="32">
        <f t="shared" si="3"/>
        <v>0.41551490233841426</v>
      </c>
      <c r="P17" s="32">
        <f t="shared" si="4"/>
        <v>0.40442263876285256</v>
      </c>
      <c r="Q17" s="32">
        <f t="shared" si="5"/>
        <v>0.4077824608953295</v>
      </c>
      <c r="R17" s="32">
        <f t="shared" si="6"/>
        <v>0.4071917927306455</v>
      </c>
      <c r="S17" s="32">
        <f t="shared" si="6"/>
        <v>0.40993035405769196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8">
      <c r="A18" s="36" t="s">
        <v>38</v>
      </c>
      <c r="B18" s="37">
        <f>Tabela2!B18+Tabela10!B18+Tabela20!B18+Tabela25!B18+Tabela29!B18</f>
        <v>3885846.9999999963</v>
      </c>
      <c r="C18" s="38">
        <f>Tabela2!C18+Tabela10!C18+Tabela20!C18+Tabela25!C18+Tabela29!C18</f>
        <v>4376382.000000002</v>
      </c>
      <c r="D18" s="38">
        <f>Tabela2!D18+Tabela10!D18+Tabela20!D18+Tabela25!D18+Tabela29!D18</f>
        <v>4814759.999999987</v>
      </c>
      <c r="E18" s="38">
        <f>Tabela2!E18+Tabela10!E18+Tabela20!E18+Tabela25!E18+Tabela29!E18</f>
        <v>5331618.95664636</v>
      </c>
      <c r="F18" s="38">
        <f>Tabela2!F18+Tabela10!F18+Tabela20!F18+Tabela25!F18+Tabela29!F18</f>
        <v>5778952.780000012</v>
      </c>
      <c r="G18" s="38">
        <f>Tabela2!G18+Tabela10!G18+Tabela20!G18+Tabela25!G18+Tabela29!G18</f>
        <v>5995787.000000009</v>
      </c>
      <c r="H18" s="38">
        <f>Tabela2!H18+Tabela10!H18+Tabela20!H18+Tabela25!H18+Tabela29!H18</f>
        <v>6269327.999999983</v>
      </c>
      <c r="I18" s="38">
        <f>Tabela2!I18+Tabela10!I18+Tabela20!I18+Tabela25!I18+Tabela29!I18</f>
        <v>6585479.000000038</v>
      </c>
      <c r="J18" s="38">
        <f>Tabela2!J18+Tabela10!J18+Tabela20!J18+Tabela25!J18+Tabela29!J18</f>
        <v>7004140.999999995</v>
      </c>
      <c r="K18" s="39">
        <f t="shared" si="7"/>
        <v>1</v>
      </c>
      <c r="L18" s="40">
        <f t="shared" si="0"/>
        <v>1</v>
      </c>
      <c r="M18" s="40">
        <f t="shared" si="1"/>
        <v>1</v>
      </c>
      <c r="N18" s="40">
        <f t="shared" si="2"/>
        <v>1</v>
      </c>
      <c r="O18" s="40">
        <f t="shared" si="3"/>
        <v>1</v>
      </c>
      <c r="P18" s="40">
        <f t="shared" si="4"/>
        <v>1</v>
      </c>
      <c r="Q18" s="40">
        <f t="shared" si="5"/>
        <v>1</v>
      </c>
      <c r="R18" s="40">
        <f t="shared" si="6"/>
        <v>1</v>
      </c>
      <c r="S18" s="40">
        <f t="shared" si="6"/>
        <v>1</v>
      </c>
      <c r="T18" s="54"/>
      <c r="U18" s="54"/>
      <c r="V18" s="54"/>
      <c r="W18" s="54"/>
      <c r="X18" s="54"/>
      <c r="Y18" s="54"/>
      <c r="Z18" s="54"/>
      <c r="AA18" s="54"/>
      <c r="AB18" s="54"/>
    </row>
    <row r="19" spans="1:19" ht="18">
      <c r="A19" s="41" t="s">
        <v>39</v>
      </c>
      <c r="B19" s="16">
        <f>Tabela2!B19+Tabela10!B19+Tabela20!B19+Tabela25!B19+Tabela29!B19</f>
        <v>3885846.9999999963</v>
      </c>
      <c r="C19" s="7">
        <f>Tabela2!C19+Tabela10!C19+Tabela20!C19+Tabela25!C19+Tabela29!C19</f>
        <v>4376382.000000002</v>
      </c>
      <c r="D19" s="7">
        <f>Tabela2!D19+Tabela10!D19+Tabela20!D19+Tabela25!D19+Tabela29!D19</f>
        <v>4814759.999999989</v>
      </c>
      <c r="E19" s="7">
        <f>Tabela2!E19+Tabela10!E19+Tabela20!E19+Tabela25!E19+Tabela29!E19</f>
        <v>5331618.95664636</v>
      </c>
      <c r="F19" s="7">
        <f>Tabela2!F19+Tabela10!F19+Tabela20!F19+Tabela25!F19+Tabela29!F19</f>
        <v>5778952.780000011</v>
      </c>
      <c r="G19" s="7">
        <f>Tabela2!G19+Tabela10!G19+Tabela20!G19+Tabela25!G19+Tabela29!G19</f>
        <v>5995787.000000008</v>
      </c>
      <c r="H19" s="7">
        <f>Tabela2!H19+Tabela10!H19+Tabela20!H19+Tabela25!H19+Tabela29!H19</f>
        <v>6269327.999999982</v>
      </c>
      <c r="I19" s="7">
        <f>Tabela2!I19+Tabela10!I19+Tabela20!I19+Tabela25!I19+Tabela29!I19</f>
        <v>6585479.000000038</v>
      </c>
      <c r="J19" s="7">
        <f>Tabela2!J19+Tabela10!J19+Tabela20!J19+Tabela25!J19+Tabela29!J19</f>
        <v>7004140.9999999935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3" t="s">
        <v>88</v>
      </c>
    </row>
    <row r="20" spans="1:17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</row>
    <row r="21" spans="1:10" ht="18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14.25">
      <c r="B22" s="11"/>
      <c r="C22" s="11"/>
      <c r="D22" s="11"/>
      <c r="E22" s="11"/>
      <c r="F22" s="11"/>
      <c r="G22" s="11"/>
      <c r="H22" s="11"/>
      <c r="I22" s="11"/>
      <c r="J22" s="11"/>
    </row>
    <row r="23" spans="3:11" ht="14.25">
      <c r="C23" s="50"/>
      <c r="D23" s="50"/>
      <c r="E23" s="50"/>
      <c r="G23" s="50"/>
      <c r="K23" s="61"/>
    </row>
    <row r="24" spans="3:11" ht="14.25">
      <c r="C24" s="50"/>
      <c r="D24" s="50"/>
      <c r="E24" s="50"/>
      <c r="G24" s="50"/>
      <c r="K24" s="61"/>
    </row>
    <row r="25" spans="3:11" ht="14.25">
      <c r="C25" s="50"/>
      <c r="D25" s="50"/>
      <c r="E25" s="50"/>
      <c r="F25" s="50"/>
      <c r="G25" s="50"/>
      <c r="H25" s="50"/>
      <c r="K25" s="61"/>
    </row>
    <row r="26" spans="3:11" ht="14.25">
      <c r="C26" s="50"/>
      <c r="D26" s="50"/>
      <c r="E26" s="50"/>
      <c r="G26" s="50"/>
      <c r="K26" s="61"/>
    </row>
    <row r="28" spans="8:10" ht="14.25">
      <c r="H28" s="18"/>
      <c r="I28" s="18"/>
      <c r="J28" s="18"/>
    </row>
  </sheetData>
  <sheetProtection/>
  <mergeCells count="11">
    <mergeCell ref="A1:R1"/>
    <mergeCell ref="A2:R2"/>
    <mergeCell ref="A3:R3"/>
    <mergeCell ref="A4:R4"/>
    <mergeCell ref="A5:R5"/>
    <mergeCell ref="Q6:R6"/>
    <mergeCell ref="A7:R7"/>
    <mergeCell ref="A8:A9"/>
    <mergeCell ref="A6:M6"/>
    <mergeCell ref="B8:J8"/>
    <mergeCell ref="K8:S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19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'[1]Total'!$E$25</f>
        <v>135415.0060323985</v>
      </c>
      <c r="C10" s="6">
        <f>'[2]Total'!$E$25</f>
        <v>145727.05514358805</v>
      </c>
      <c r="D10" s="6">
        <f>'[3]Total'!$E$25</f>
        <v>159295.89422218275</v>
      </c>
      <c r="E10" s="6">
        <f>'[4]Total'!$E$25</f>
        <v>178261.70025505248</v>
      </c>
      <c r="F10" s="6">
        <f>'[5]Total'!$E$25</f>
        <v>196202.84264500174</v>
      </c>
      <c r="G10" s="6">
        <f>'[6]Total'!$E$25</f>
        <v>215986.13656547124</v>
      </c>
      <c r="H10" s="6">
        <f>'[7]Total'!$E$25</f>
        <v>228329.3417976926</v>
      </c>
      <c r="I10" s="6">
        <f>'[8]Total'!$E$25</f>
        <v>236137.90796173242</v>
      </c>
      <c r="J10" s="6">
        <f>'[9]Total'!$E$25</f>
        <v>250533.83930529875</v>
      </c>
      <c r="K10" s="28">
        <f>B10/B$18</f>
        <v>0.8769291733654407</v>
      </c>
      <c r="L10" s="29">
        <f aca="true" t="shared" si="0" ref="L10:S18">C10/C$18</f>
        <v>0.8746974262416526</v>
      </c>
      <c r="M10" s="29">
        <f t="shared" si="0"/>
        <v>0.8725074586717358</v>
      </c>
      <c r="N10" s="29">
        <f t="shared" si="0"/>
        <v>0.8702303324002653</v>
      </c>
      <c r="O10" s="29">
        <f t="shared" si="0"/>
        <v>0.8761794859460759</v>
      </c>
      <c r="P10" s="29">
        <f t="shared" si="0"/>
        <v>0.8814188884881126</v>
      </c>
      <c r="Q10" s="29">
        <f t="shared" si="0"/>
        <v>0.8824698558828632</v>
      </c>
      <c r="R10" s="29">
        <f t="shared" si="0"/>
        <v>0.8787373985050742</v>
      </c>
      <c r="S10" s="46">
        <f t="shared" si="0"/>
        <v>0.875259366098715</v>
      </c>
      <c r="T10" s="29">
        <f>B10/Tabela1!B10</f>
        <v>0.04099956583800567</v>
      </c>
      <c r="U10" s="9">
        <f>C10/Tabela1!C10</f>
        <v>0.03916908553633219</v>
      </c>
      <c r="V10" s="9">
        <f>D10/Tabela1!D10</f>
        <v>0.038907136608158706</v>
      </c>
      <c r="W10" s="9">
        <f>E10/Tabela1!E10</f>
        <v>0.039146046400128816</v>
      </c>
      <c r="X10" s="9">
        <f>F10/Tabela1!F10</f>
        <v>0.039455728507698434</v>
      </c>
      <c r="Y10" s="9">
        <f>G10/Tabela1!G10</f>
        <v>0.04189349341919028</v>
      </c>
      <c r="Z10" s="9">
        <f>H10/Tabela1!H10</f>
        <v>0.04212856839167286</v>
      </c>
      <c r="AA10" s="9">
        <f>I10/Tabela1!I10</f>
        <v>0.04163275542765033</v>
      </c>
      <c r="AB10" s="9">
        <f>J10/Tabela1!J10</f>
        <v>0.04167818791833493</v>
      </c>
    </row>
    <row r="11" spans="1:28" ht="18">
      <c r="A11" s="30" t="s">
        <v>34</v>
      </c>
      <c r="B11" s="14">
        <f>+B12+B13</f>
        <v>66475.91073658723</v>
      </c>
      <c r="C11" s="8">
        <f aca="true" t="shared" si="1" ref="C11:I11">+C12+C13</f>
        <v>75691.31057089134</v>
      </c>
      <c r="D11" s="8">
        <f t="shared" si="1"/>
        <v>84403.78529987841</v>
      </c>
      <c r="E11" s="8">
        <f t="shared" si="1"/>
        <v>93664.42556650452</v>
      </c>
      <c r="F11" s="8">
        <f t="shared" si="1"/>
        <v>103278.25151106615</v>
      </c>
      <c r="G11" s="8">
        <f t="shared" si="1"/>
        <v>112377.40502411475</v>
      </c>
      <c r="H11" s="8">
        <f t="shared" si="1"/>
        <v>114897.65485682417</v>
      </c>
      <c r="I11" s="8">
        <f t="shared" si="1"/>
        <v>119066.83668880287</v>
      </c>
      <c r="J11" s="8">
        <f>+J12+J13</f>
        <v>125047.53635986676</v>
      </c>
      <c r="K11" s="31">
        <f aca="true" t="shared" si="2" ref="K11:K18">B11/B$18</f>
        <v>0.4304889624788192</v>
      </c>
      <c r="L11" s="32">
        <f t="shared" si="0"/>
        <v>0.4543219135251244</v>
      </c>
      <c r="M11" s="32">
        <f t="shared" si="0"/>
        <v>0.46230276413500043</v>
      </c>
      <c r="N11" s="32">
        <f t="shared" si="0"/>
        <v>0.45724698058078184</v>
      </c>
      <c r="O11" s="32">
        <f t="shared" si="0"/>
        <v>0.4612078199198339</v>
      </c>
      <c r="P11" s="32">
        <f t="shared" si="0"/>
        <v>0.45860150564574986</v>
      </c>
      <c r="Q11" s="32">
        <f t="shared" si="0"/>
        <v>0.4440678369432641</v>
      </c>
      <c r="R11" s="32">
        <f t="shared" si="0"/>
        <v>0.4430821091931704</v>
      </c>
      <c r="S11" s="47">
        <f t="shared" si="0"/>
        <v>0.43686325052947916</v>
      </c>
      <c r="T11" s="32">
        <f>B11/Tabela1!B11</f>
        <v>0.0410804112845755</v>
      </c>
      <c r="U11" s="10">
        <f>C11/Tabela1!C11</f>
        <v>0.04098553676418121</v>
      </c>
      <c r="V11" s="10">
        <f>D11/Tabela1!D11</f>
        <v>0.040995517554852555</v>
      </c>
      <c r="W11" s="10">
        <f>E11/Tabela1!E11</f>
        <v>0.04062275988664006</v>
      </c>
      <c r="X11" s="10">
        <f>F11/Tabela1!F11</f>
        <v>0.041058886990762045</v>
      </c>
      <c r="Y11" s="10">
        <f>G11/Tabela1!G11</f>
        <v>0.042057097261291</v>
      </c>
      <c r="Z11" s="10">
        <f>H11/Tabela1!H11</f>
        <v>0.04099920742412109</v>
      </c>
      <c r="AA11" s="10">
        <f>I11/Tabela1!I11</f>
        <v>0.04076881638164587</v>
      </c>
      <c r="AB11" s="10">
        <f>J11/Tabela1!J11</f>
        <v>0.040921736123680254</v>
      </c>
    </row>
    <row r="12" spans="1:28" ht="18">
      <c r="A12" s="33" t="s">
        <v>35</v>
      </c>
      <c r="B12" s="15">
        <f>'[1]Total'!$G$25</f>
        <v>52864.26875522445</v>
      </c>
      <c r="C12" s="6">
        <f>'[2]Total'!$G$25</f>
        <v>60062.582249178064</v>
      </c>
      <c r="D12" s="6">
        <f>'[3]Total'!$G$25</f>
        <v>67211.36769574876</v>
      </c>
      <c r="E12" s="6">
        <f>'[4]Total'!$G$25</f>
        <v>74328.33284192761</v>
      </c>
      <c r="F12" s="6">
        <f>'[5]Total'!$G$25</f>
        <v>82471.64071699255</v>
      </c>
      <c r="G12" s="6">
        <f>'[6]Total'!$G$25</f>
        <v>89870.07779041241</v>
      </c>
      <c r="H12" s="6">
        <f>'[7]Total'!$G$25</f>
        <v>91731.47882084522</v>
      </c>
      <c r="I12" s="6">
        <f>'[8]Total'!$G$25</f>
        <v>94532.60791277865</v>
      </c>
      <c r="J12" s="6">
        <f>'[9]Total'!$G$25</f>
        <v>99560.55112283243</v>
      </c>
      <c r="K12" s="28">
        <f t="shared" si="2"/>
        <v>0.3423418191112152</v>
      </c>
      <c r="L12" s="29">
        <f t="shared" si="0"/>
        <v>0.36051360576125124</v>
      </c>
      <c r="M12" s="29">
        <f t="shared" si="0"/>
        <v>0.36813516072345265</v>
      </c>
      <c r="N12" s="29">
        <f t="shared" si="0"/>
        <v>0.36285287138651595</v>
      </c>
      <c r="O12" s="29">
        <f t="shared" si="0"/>
        <v>0.3682921143975832</v>
      </c>
      <c r="P12" s="29">
        <f t="shared" si="0"/>
        <v>0.36675124308431645</v>
      </c>
      <c r="Q12" s="29">
        <f t="shared" si="0"/>
        <v>0.3545329052219571</v>
      </c>
      <c r="R12" s="29">
        <f t="shared" si="0"/>
        <v>0.35178315361647566</v>
      </c>
      <c r="S12" s="46">
        <f t="shared" si="0"/>
        <v>0.3478224941821901</v>
      </c>
      <c r="T12" s="29">
        <f>B12/Tabela1!B12</f>
        <v>0.0413879977884532</v>
      </c>
      <c r="U12" s="9">
        <f>C12/Tabela1!C12</f>
        <v>0.0413183198552463</v>
      </c>
      <c r="V12" s="9">
        <f>D12/Tabela1!D12</f>
        <v>0.04131043022314846</v>
      </c>
      <c r="W12" s="9">
        <f>E12/Tabela1!E12</f>
        <v>0.04079021234760407</v>
      </c>
      <c r="X12" s="9">
        <f>F12/Tabela1!F12</f>
        <v>0.04122738935737269</v>
      </c>
      <c r="Y12" s="9">
        <f>G12/Tabela1!G12</f>
        <v>0.04225505432941726</v>
      </c>
      <c r="Z12" s="9">
        <f>H12/Tabela1!H12</f>
        <v>0.04114825640644888</v>
      </c>
      <c r="AA12" s="9">
        <f>I12/Tabela1!I12</f>
        <v>0.040881528966261085</v>
      </c>
      <c r="AB12" s="9">
        <f>J12/Tabela1!J12</f>
        <v>0.04110169397936688</v>
      </c>
    </row>
    <row r="13" spans="1:28" ht="18">
      <c r="A13" s="33" t="s">
        <v>36</v>
      </c>
      <c r="B13" s="15">
        <f>'[1]Total'!$J$25+'[1]Total'!$P$25</f>
        <v>13611.641981362784</v>
      </c>
      <c r="C13" s="6">
        <f>'[2]Total'!$J$25+'[2]Total'!$P$25</f>
        <v>15628.728321713279</v>
      </c>
      <c r="D13" s="6">
        <f>'[3]Total'!$J$25+'[3]Total'!$P$25</f>
        <v>17192.417604129645</v>
      </c>
      <c r="E13" s="6">
        <f>'[4]Total'!$J$25+'[4]Total'!$P$25</f>
        <v>19336.092724576913</v>
      </c>
      <c r="F13" s="6">
        <f>'[5]Total'!$J$25+'[5]Total'!$P$25</f>
        <v>20806.610794073593</v>
      </c>
      <c r="G13" s="6">
        <f>'[6]Total'!$J$25+'[6]Total'!$P$25</f>
        <v>22507.327233702337</v>
      </c>
      <c r="H13" s="6">
        <f>'[7]Total'!$J$25+'[7]Total'!$P$25</f>
        <v>23166.17603597894</v>
      </c>
      <c r="I13" s="6">
        <f>'[8]Total'!$J$25+'[8]Total'!$P$25</f>
        <v>24534.22877602422</v>
      </c>
      <c r="J13" s="6">
        <f>'[9]Total'!$J$25+'[9]Total'!$P$25</f>
        <v>25486.985237034336</v>
      </c>
      <c r="K13" s="28">
        <f t="shared" si="2"/>
        <v>0.08814714336760404</v>
      </c>
      <c r="L13" s="29">
        <f t="shared" si="0"/>
        <v>0.0938083077638732</v>
      </c>
      <c r="M13" s="29">
        <f t="shared" si="0"/>
        <v>0.09416760341154778</v>
      </c>
      <c r="N13" s="29">
        <f t="shared" si="0"/>
        <v>0.09439410919426588</v>
      </c>
      <c r="O13" s="29">
        <f t="shared" si="0"/>
        <v>0.0929157055222507</v>
      </c>
      <c r="P13" s="29">
        <f t="shared" si="0"/>
        <v>0.09185026256143337</v>
      </c>
      <c r="Q13" s="29">
        <f t="shared" si="0"/>
        <v>0.08953493172130698</v>
      </c>
      <c r="R13" s="29">
        <f t="shared" si="0"/>
        <v>0.0912989555766948</v>
      </c>
      <c r="S13" s="46">
        <f t="shared" si="0"/>
        <v>0.08904075634728907</v>
      </c>
      <c r="T13" s="29">
        <f>B13/Tabela1!B13</f>
        <v>0.03992796228087819</v>
      </c>
      <c r="U13" s="9">
        <f>C13/Tabela1!C13</f>
        <v>0.039755010662518575</v>
      </c>
      <c r="V13" s="9">
        <f>D13/Tabela1!D13</f>
        <v>0.039809150427163764</v>
      </c>
      <c r="W13" s="9">
        <f>E13/Tabela1!E13</f>
        <v>0.03999167062991732</v>
      </c>
      <c r="X13" s="9">
        <f>F13/Tabela1!F13</f>
        <v>0.04040432420784836</v>
      </c>
      <c r="Y13" s="9">
        <f>G13/Tabela1!G13</f>
        <v>0.04128481879792495</v>
      </c>
      <c r="Z13" s="9">
        <f>H13/Tabela1!H13</f>
        <v>0.0404194688175728</v>
      </c>
      <c r="AA13" s="9">
        <f>I13/Tabela1!I13</f>
        <v>0.040340274417895006</v>
      </c>
      <c r="AB13" s="9">
        <f>J13/Tabela1!J13</f>
        <v>0.040233608646014975</v>
      </c>
    </row>
    <row r="14" spans="1:28" ht="18">
      <c r="A14" s="30" t="s">
        <v>43</v>
      </c>
      <c r="B14" s="14">
        <f aca="true" t="shared" si="3" ref="B14:I14">+B15+B16</f>
        <v>20552.09014499623</v>
      </c>
      <c r="C14" s="8">
        <f t="shared" si="3"/>
        <v>22156.871045546235</v>
      </c>
      <c r="D14" s="8">
        <f t="shared" si="3"/>
        <v>24604.42412197818</v>
      </c>
      <c r="E14" s="8">
        <f t="shared" si="3"/>
        <v>28173.14414178456</v>
      </c>
      <c r="F14" s="8">
        <f t="shared" si="3"/>
        <v>29516.326545175387</v>
      </c>
      <c r="G14" s="8">
        <f t="shared" si="3"/>
        <v>30838.261544128007</v>
      </c>
      <c r="H14" s="8">
        <f t="shared" si="3"/>
        <v>32369.978483580406</v>
      </c>
      <c r="I14" s="8">
        <f t="shared" si="3"/>
        <v>35029.76835199913</v>
      </c>
      <c r="J14" s="8">
        <f>+J15+J16</f>
        <v>38669.80408277849</v>
      </c>
      <c r="K14" s="31">
        <f t="shared" si="2"/>
        <v>0.133092542324826</v>
      </c>
      <c r="L14" s="32">
        <f t="shared" si="0"/>
        <v>0.13299217539262972</v>
      </c>
      <c r="M14" s="32">
        <f t="shared" si="0"/>
        <v>0.13476520325631391</v>
      </c>
      <c r="N14" s="32">
        <f t="shared" si="0"/>
        <v>0.13753444826447445</v>
      </c>
      <c r="O14" s="32">
        <f t="shared" si="0"/>
        <v>0.13181052563117443</v>
      </c>
      <c r="P14" s="32">
        <f t="shared" si="0"/>
        <v>0.1258480134204891</v>
      </c>
      <c r="Q14" s="32">
        <f t="shared" si="0"/>
        <v>0.12510669904460459</v>
      </c>
      <c r="R14" s="32">
        <f t="shared" si="0"/>
        <v>0.13035589151090263</v>
      </c>
      <c r="S14" s="47">
        <f t="shared" si="0"/>
        <v>0.13509595471216795</v>
      </c>
      <c r="T14" s="32">
        <f>B14/Tabela1!B14</f>
        <v>0.03283632261800498</v>
      </c>
      <c r="U14" s="10">
        <f>C14/Tabela1!C14</f>
        <v>0.031773411887380955</v>
      </c>
      <c r="V14" s="10">
        <f>D14/Tabela1!D14</f>
        <v>0.0321414703541434</v>
      </c>
      <c r="W14" s="10">
        <f>E14/Tabela1!E14</f>
        <v>0.034029442529138504</v>
      </c>
      <c r="X14" s="10">
        <f>F14/Tabela1!F14</f>
        <v>0.03422806710943343</v>
      </c>
      <c r="Y14" s="10">
        <f>G14/Tabela1!G14</f>
        <v>0.03430532968916335</v>
      </c>
      <c r="Z14" s="10">
        <f>H14/Tabela1!H14</f>
        <v>0.03555694770651553</v>
      </c>
      <c r="AA14" s="10">
        <f>I14/Tabela1!I14</f>
        <v>0.03562147670148737</v>
      </c>
      <c r="AB14" s="10">
        <f>J14/Tabela1!J14</f>
        <v>0.035899843925198044</v>
      </c>
    </row>
    <row r="15" spans="1:28" ht="18">
      <c r="A15" s="33" t="s">
        <v>37</v>
      </c>
      <c r="B15" s="15">
        <f>'[1]Impostos'!$B$25</f>
        <v>19004.5413441686</v>
      </c>
      <c r="C15" s="6">
        <f>'[2]Impostos'!$B$25</f>
        <v>20875.761752466296</v>
      </c>
      <c r="D15" s="6">
        <f>'[3]Impostos'!$B$25</f>
        <v>23276.635833534216</v>
      </c>
      <c r="E15" s="6">
        <f>'[4]Impostos'!$B$25</f>
        <v>26582.573287300223</v>
      </c>
      <c r="F15" s="6">
        <f>'[5]Impostos'!$B$25</f>
        <v>27727.123522999802</v>
      </c>
      <c r="G15" s="6">
        <f>'[6]Impostos'!$B$25</f>
        <v>29057.55308809371</v>
      </c>
      <c r="H15" s="6">
        <f>'[7]Impostos'!$B$25</f>
        <v>30409.628463519868</v>
      </c>
      <c r="I15" s="6">
        <f>'[8]Impostos'!$B$25</f>
        <v>32586.182265285384</v>
      </c>
      <c r="J15" s="6">
        <f>'[9]Impostos'!$B$25</f>
        <v>35705.70180581304</v>
      </c>
      <c r="K15" s="28">
        <f t="shared" si="2"/>
        <v>0.12307082663455926</v>
      </c>
      <c r="L15" s="29">
        <f t="shared" si="0"/>
        <v>0.1253025737583474</v>
      </c>
      <c r="M15" s="29">
        <f t="shared" si="0"/>
        <v>0.127492541328264</v>
      </c>
      <c r="N15" s="29">
        <f t="shared" si="0"/>
        <v>0.1297696675997346</v>
      </c>
      <c r="O15" s="29">
        <f t="shared" si="0"/>
        <v>0.12382051405392419</v>
      </c>
      <c r="P15" s="29">
        <f t="shared" si="0"/>
        <v>0.11858111151188738</v>
      </c>
      <c r="Q15" s="29">
        <f t="shared" si="0"/>
        <v>0.11753014411713676</v>
      </c>
      <c r="R15" s="29">
        <f t="shared" si="0"/>
        <v>0.12126260149492597</v>
      </c>
      <c r="S15" s="46">
        <f t="shared" si="0"/>
        <v>0.12474063390128512</v>
      </c>
      <c r="T15" s="29">
        <f>B15/Tabela1!B15</f>
        <v>0.03259744967756579</v>
      </c>
      <c r="U15" s="9">
        <f>C15/Tabela1!C15</f>
        <v>0.03182664033087262</v>
      </c>
      <c r="V15" s="9">
        <f>D15/Tabela1!D15</f>
        <v>0.03230618116218329</v>
      </c>
      <c r="W15" s="9">
        <f>E15/Tabela1!E15</f>
        <v>0.03417402738654481</v>
      </c>
      <c r="X15" s="9">
        <f>F15/Tabela1!F15</f>
        <v>0.03439156245281188</v>
      </c>
      <c r="Y15" s="9">
        <f>G15/Tabela1!G15</f>
        <v>0.03458466707145057</v>
      </c>
      <c r="Z15" s="9">
        <f>H15/Tabela1!H15</f>
        <v>0.03579683776632538</v>
      </c>
      <c r="AA15" s="9">
        <f>I15/Tabela1!I15</f>
        <v>0.035669722791436535</v>
      </c>
      <c r="AB15" s="9">
        <f>J15/Tabela1!J15</f>
        <v>0.035957729532103536</v>
      </c>
    </row>
    <row r="16" spans="1:28" ht="18">
      <c r="A16" s="34" t="s">
        <v>42</v>
      </c>
      <c r="B16" s="15">
        <f>'[1]Total'!$Q$25</f>
        <v>1547.5488008276297</v>
      </c>
      <c r="C16" s="6">
        <f>'[2]Total'!$Q$25</f>
        <v>1281.1092930799384</v>
      </c>
      <c r="D16" s="6">
        <f>'[3]Total'!$Q$25</f>
        <v>1327.7882884439628</v>
      </c>
      <c r="E16" s="6">
        <f>'[4]Total'!$Q$25</f>
        <v>1590.5708544843376</v>
      </c>
      <c r="F16" s="6">
        <f>'[5]Total'!$Q$25</f>
        <v>1789.2030221755836</v>
      </c>
      <c r="G16" s="6">
        <f>'[6]Total'!$Q$25</f>
        <v>1780.7084560342971</v>
      </c>
      <c r="H16" s="6">
        <f>'[7]Total'!$Q$25</f>
        <v>1960.3500200605365</v>
      </c>
      <c r="I16" s="6">
        <f>'[8]Total'!$Q$25</f>
        <v>2443.586086713749</v>
      </c>
      <c r="J16" s="6">
        <f>'[9]Total'!$Q$25</f>
        <v>2964.102276965452</v>
      </c>
      <c r="K16" s="28">
        <f t="shared" si="2"/>
        <v>0.010021715690266735</v>
      </c>
      <c r="L16" s="29">
        <f t="shared" si="0"/>
        <v>0.007689601634282325</v>
      </c>
      <c r="M16" s="29">
        <f t="shared" si="0"/>
        <v>0.0072726619280499205</v>
      </c>
      <c r="N16" s="29">
        <f t="shared" si="0"/>
        <v>0.007764780664739832</v>
      </c>
      <c r="O16" s="29">
        <f t="shared" si="0"/>
        <v>0.007990011577250225</v>
      </c>
      <c r="P16" s="29">
        <f t="shared" si="0"/>
        <v>0.007266901908601713</v>
      </c>
      <c r="Q16" s="29">
        <f t="shared" si="0"/>
        <v>0.007576554927467809</v>
      </c>
      <c r="R16" s="29">
        <f t="shared" si="0"/>
        <v>0.00909329001597665</v>
      </c>
      <c r="S16" s="46">
        <f t="shared" si="0"/>
        <v>0.010355320810882846</v>
      </c>
      <c r="T16" s="29">
        <f>B16/Tabela1!B16</f>
        <v>0.03608349190513966</v>
      </c>
      <c r="U16" s="9">
        <f>C16/Tabela1!C16</f>
        <v>0.03093047377000744</v>
      </c>
      <c r="V16" s="9">
        <f>D16/Tabela1!D16</f>
        <v>0.029504439447236023</v>
      </c>
      <c r="W16" s="9">
        <f>E16/Tabela1!E16</f>
        <v>0.03178217748639927</v>
      </c>
      <c r="X16" s="9">
        <f>F16/Tabela1!F16</f>
        <v>0.031879463726312875</v>
      </c>
      <c r="Y16" s="9">
        <f>G16/Tabela1!G16</f>
        <v>0.030310447089044873</v>
      </c>
      <c r="Z16" s="9">
        <f>H16/Tabela1!H16</f>
        <v>0.03220869512454877</v>
      </c>
      <c r="AA16" s="9">
        <f>I16/Tabela1!I16</f>
        <v>0.03499035005890585</v>
      </c>
      <c r="AB16" s="9">
        <f>J16/Tabela1!J16</f>
        <v>0.03521691728308543</v>
      </c>
    </row>
    <row r="17" spans="1:28" ht="18">
      <c r="A17" s="35" t="s">
        <v>41</v>
      </c>
      <c r="B17" s="14">
        <f>'[1]Total'!$V$25</f>
        <v>67391.54649498363</v>
      </c>
      <c r="C17" s="8">
        <f>'[2]Total'!$V$25</f>
        <v>68754.63527961678</v>
      </c>
      <c r="D17" s="8">
        <f>'[3]Total'!$V$25</f>
        <v>73564.32063386038</v>
      </c>
      <c r="E17" s="8">
        <f>'[4]Total'!$V$25</f>
        <v>83006.70383406362</v>
      </c>
      <c r="F17" s="8">
        <f>'[5]Total'!$V$25</f>
        <v>91135.38811176001</v>
      </c>
      <c r="G17" s="8">
        <f>'[6]Total'!$V$25</f>
        <v>101828.0230853222</v>
      </c>
      <c r="H17" s="8">
        <f>'[7]Total'!$V$25</f>
        <v>111471.33692080791</v>
      </c>
      <c r="I17" s="8">
        <f>'[8]Total'!$V$25</f>
        <v>114627.48518621578</v>
      </c>
      <c r="J17" s="8">
        <f>'[9]Total'!$V$25</f>
        <v>122522.20066846654</v>
      </c>
      <c r="K17" s="31">
        <f t="shared" si="2"/>
        <v>0.43641849519635484</v>
      </c>
      <c r="L17" s="32">
        <f t="shared" si="0"/>
        <v>0.4126859110822459</v>
      </c>
      <c r="M17" s="32">
        <f t="shared" si="0"/>
        <v>0.40293203260868554</v>
      </c>
      <c r="N17" s="32">
        <f t="shared" si="0"/>
        <v>0.40521857115474363</v>
      </c>
      <c r="O17" s="32">
        <f t="shared" si="0"/>
        <v>0.40698165444899176</v>
      </c>
      <c r="P17" s="32">
        <f t="shared" si="0"/>
        <v>0.415550480933761</v>
      </c>
      <c r="Q17" s="32">
        <f t="shared" si="0"/>
        <v>0.4308254640121313</v>
      </c>
      <c r="R17" s="32">
        <f t="shared" si="0"/>
        <v>0.42656199929592703</v>
      </c>
      <c r="S17" s="47">
        <f t="shared" si="0"/>
        <v>0.428040794758353</v>
      </c>
      <c r="T17" s="32">
        <f>B17/Tabela1!B17</f>
        <v>0.04104830450149523</v>
      </c>
      <c r="U17" s="10">
        <f>C17/Tabela1!C17</f>
        <v>0.03752447674191436</v>
      </c>
      <c r="V17" s="10">
        <f>D17/Tabela1!D17</f>
        <v>0.036959529097067255</v>
      </c>
      <c r="W17" s="10">
        <f>E17/Tabela1!E17</f>
        <v>0.03776463424450753</v>
      </c>
      <c r="X17" s="10">
        <f>F17/Tabela1!F17</f>
        <v>0.03795345328176536</v>
      </c>
      <c r="Y17" s="10">
        <f>G17/Tabela1!G17</f>
        <v>0.041993846619197424</v>
      </c>
      <c r="Z17" s="10">
        <f>H17/Tabela1!H17</f>
        <v>0.04360272938030983</v>
      </c>
      <c r="AA17" s="53">
        <f>I17/Tabela1!I17</f>
        <v>0.04274667895291062</v>
      </c>
      <c r="AB17" s="53">
        <f>J17/Tabela1!J17</f>
        <v>0.04267267133663743</v>
      </c>
    </row>
    <row r="18" spans="1:28" ht="18">
      <c r="A18" s="36" t="s">
        <v>38</v>
      </c>
      <c r="B18" s="37">
        <f aca="true" t="shared" si="4" ref="B18:I18">B11+B14+B17</f>
        <v>154419.5473765671</v>
      </c>
      <c r="C18" s="38">
        <f t="shared" si="4"/>
        <v>166602.81689605434</v>
      </c>
      <c r="D18" s="38">
        <f t="shared" si="4"/>
        <v>182572.53005571698</v>
      </c>
      <c r="E18" s="38">
        <f t="shared" si="4"/>
        <v>204844.27354235272</v>
      </c>
      <c r="F18" s="38">
        <f t="shared" si="4"/>
        <v>223929.96616800153</v>
      </c>
      <c r="G18" s="38">
        <f t="shared" si="4"/>
        <v>245043.68965356497</v>
      </c>
      <c r="H18" s="38">
        <f t="shared" si="4"/>
        <v>258738.9702612125</v>
      </c>
      <c r="I18" s="38">
        <f t="shared" si="4"/>
        <v>268724.09022701776</v>
      </c>
      <c r="J18" s="38">
        <f>J11+J14+J17</f>
        <v>286239.54111111176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0.03973896743144217</v>
      </c>
      <c r="U18" s="40">
        <f>C18/Tabela1!C18</f>
        <v>0.038068618529199294</v>
      </c>
      <c r="V18" s="40">
        <f>D18/Tabela1!D18</f>
        <v>0.03791934178561703</v>
      </c>
      <c r="W18" s="40">
        <f>E18/Tabela1!E18</f>
        <v>0.03842065143965234</v>
      </c>
      <c r="X18" s="40">
        <f>F18/Tabela1!F18</f>
        <v>0.038749229262261084</v>
      </c>
      <c r="Y18" s="40">
        <f>G18/Tabela1!G18</f>
        <v>0.04086931201084438</v>
      </c>
      <c r="Z18" s="40">
        <f>H18/Tabela1!H18</f>
        <v>0.04127060671593721</v>
      </c>
      <c r="AA18" s="52">
        <f>I18/Tabela1!I18</f>
        <v>0.04080554963838108</v>
      </c>
      <c r="AB18" s="52">
        <f>J18/Tabela1!J18</f>
        <v>0.04086718715558581</v>
      </c>
    </row>
    <row r="19" spans="1:28" ht="18">
      <c r="A19" s="41" t="s">
        <v>39</v>
      </c>
      <c r="B19" s="16">
        <f>'[10]PIB_UF'!B$22</f>
        <v>154419.5473765669</v>
      </c>
      <c r="C19" s="7">
        <f>'[10]PIB_UF'!C$22</f>
        <v>166602.81689605457</v>
      </c>
      <c r="D19" s="7">
        <f>'[10]PIB_UF'!D$22</f>
        <v>182572.53005571754</v>
      </c>
      <c r="E19" s="7">
        <f>'[10]PIB_UF'!E$22</f>
        <v>204844.27354235316</v>
      </c>
      <c r="F19" s="7">
        <f>'[10]PIB_UF'!F$22</f>
        <v>223929.9661680021</v>
      </c>
      <c r="G19" s="7">
        <f>'[10]PIB_UF'!G$22</f>
        <v>245043.68965356483</v>
      </c>
      <c r="H19" s="7">
        <f>'[10]PIB_UF'!H$22</f>
        <v>258738.9702612128</v>
      </c>
      <c r="I19" s="7">
        <f>'[10]PIB_UF'!I$22</f>
        <v>268724.09022701735</v>
      </c>
      <c r="J19" s="7">
        <f>'[10]PIB_UF'!J$22</f>
        <v>286239.5411111106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SUM(Tabela21:Tabela24!B10)</f>
        <v>1826244.306328217</v>
      </c>
      <c r="C10" s="6">
        <f>SUM(Tabela21:Tabela24!C10)</f>
        <v>2056871.4274478436</v>
      </c>
      <c r="D10" s="6">
        <f>SUM(Tabela21:Tabela24!D10)</f>
        <v>2259374.5525770495</v>
      </c>
      <c r="E10" s="6">
        <f>SUM(Tabela21:Tabela24!E10)</f>
        <v>2480879.063127772</v>
      </c>
      <c r="F10" s="6">
        <f>SUM(Tabela21:Tabela24!F10)</f>
        <v>2696169.32572593</v>
      </c>
      <c r="G10" s="6">
        <f>SUM(Tabela21:Tabela24!G10)</f>
        <v>2740336.13101828</v>
      </c>
      <c r="H10" s="6">
        <f>SUM(Tabela21:Tabela24!H10)</f>
        <v>2838141.0489232712</v>
      </c>
      <c r="I10" s="6">
        <f>SUM(Tabela21:Tabela24!I10)</f>
        <v>2950815.5371840647</v>
      </c>
      <c r="J10" s="6">
        <f>SUM(Tabela21:Tabela24!J10)</f>
        <v>3138275.9935533144</v>
      </c>
      <c r="K10" s="28">
        <f>B10/B$18</f>
        <v>0.8373473309431162</v>
      </c>
      <c r="L10" s="29">
        <f aca="true" t="shared" si="0" ref="L10:S18">C10/C$18</f>
        <v>0.8376447346413876</v>
      </c>
      <c r="M10" s="29">
        <f t="shared" si="0"/>
        <v>0.8389643785292137</v>
      </c>
      <c r="N10" s="29">
        <f t="shared" si="0"/>
        <v>0.8413342376735887</v>
      </c>
      <c r="O10" s="29">
        <f t="shared" si="0"/>
        <v>0.8492699321542396</v>
      </c>
      <c r="P10" s="29">
        <f t="shared" si="0"/>
        <v>0.8461123088671368</v>
      </c>
      <c r="Q10" s="29">
        <f t="shared" si="0"/>
        <v>0.851467821354884</v>
      </c>
      <c r="R10" s="29">
        <f t="shared" si="0"/>
        <v>0.8474137103741288</v>
      </c>
      <c r="S10" s="46">
        <f t="shared" si="0"/>
        <v>0.8433240442380453</v>
      </c>
      <c r="T10" s="29">
        <f>B10/Tabela1!B10</f>
        <v>0.5529315093459626</v>
      </c>
      <c r="U10" s="9">
        <f>C10/Tabela1!C10</f>
        <v>0.5528539144605583</v>
      </c>
      <c r="V10" s="9">
        <f>D10/Tabela1!D10</f>
        <v>0.5518396741820819</v>
      </c>
      <c r="W10" s="9">
        <f>E10/Tabela1!E10</f>
        <v>0.5447979390937918</v>
      </c>
      <c r="X10" s="9">
        <f>F10/Tabela1!F10</f>
        <v>0.5421905385902248</v>
      </c>
      <c r="Y10" s="9">
        <f>G10/Tabela1!G10</f>
        <v>0.5315260298495316</v>
      </c>
      <c r="Z10" s="9">
        <f>H10/Tabela1!H10</f>
        <v>0.5236594576211687</v>
      </c>
      <c r="AA10" s="9">
        <f>I10/Tabela1!I10</f>
        <v>0.5202493010635272</v>
      </c>
      <c r="AB10" s="9">
        <f>J10/Tabela1!J10</f>
        <v>0.5220758080489286</v>
      </c>
    </row>
    <row r="11" spans="1:28" ht="18">
      <c r="A11" s="30" t="s">
        <v>34</v>
      </c>
      <c r="B11" s="14">
        <f>SUM(Tabela21:Tabela24!B11)</f>
        <v>889490.8902593028</v>
      </c>
      <c r="C11" s="8">
        <f>SUM(Tabela21:Tabela24!C11)</f>
        <v>1010979.2173217335</v>
      </c>
      <c r="D11" s="8">
        <f>SUM(Tabela21:Tabela24!D11)</f>
        <v>1130278.1680267674</v>
      </c>
      <c r="E11" s="8">
        <f>SUM(Tabela21:Tabela24!E11)</f>
        <v>1252426.7636246546</v>
      </c>
      <c r="F11" s="8">
        <f>SUM(Tabela21:Tabela24!F11)</f>
        <v>1351948.3029159768</v>
      </c>
      <c r="G11" s="8">
        <f>SUM(Tabela21:Tabela24!G11)</f>
        <v>1426693.2308833674</v>
      </c>
      <c r="H11" s="8">
        <f>SUM(Tabela21:Tabela24!H11)</f>
        <v>1483303.6572963274</v>
      </c>
      <c r="I11" s="8">
        <f>SUM(Tabela21:Tabela24!I11)</f>
        <v>1529230.1634696114</v>
      </c>
      <c r="J11" s="8">
        <f>SUM(Tabela21:Tabela24!J11)</f>
        <v>1594119.8456680358</v>
      </c>
      <c r="K11" s="31">
        <f aca="true" t="shared" si="1" ref="K11:K18">B11/B$18</f>
        <v>0.407838546176956</v>
      </c>
      <c r="L11" s="32">
        <f t="shared" si="0"/>
        <v>0.4117133462601394</v>
      </c>
      <c r="M11" s="32">
        <f t="shared" si="0"/>
        <v>0.41970160269448165</v>
      </c>
      <c r="N11" s="32">
        <f t="shared" si="0"/>
        <v>0.42473231850636156</v>
      </c>
      <c r="O11" s="32">
        <f t="shared" si="0"/>
        <v>0.42585197915355427</v>
      </c>
      <c r="P11" s="32">
        <f t="shared" si="0"/>
        <v>0.4405089908365656</v>
      </c>
      <c r="Q11" s="32">
        <f t="shared" si="0"/>
        <v>0.44500442779790117</v>
      </c>
      <c r="R11" s="32">
        <f t="shared" si="0"/>
        <v>0.43916354326860946</v>
      </c>
      <c r="S11" s="47">
        <f t="shared" si="0"/>
        <v>0.4283751964487817</v>
      </c>
      <c r="T11" s="32">
        <f>B11/Tabela1!B11</f>
        <v>0.5496826023268607</v>
      </c>
      <c r="U11" s="10">
        <f>C11/Tabela1!C11</f>
        <v>0.5474277769382149</v>
      </c>
      <c r="V11" s="10">
        <f>D11/Tabela1!D11</f>
        <v>0.5489841280764772</v>
      </c>
      <c r="W11" s="10">
        <f>E11/Tabela1!E11</f>
        <v>0.5431841532856234</v>
      </c>
      <c r="X11" s="10">
        <f>F11/Tabela1!F11</f>
        <v>0.5374751390018628</v>
      </c>
      <c r="Y11" s="10">
        <f>G11/Tabela1!G11</f>
        <v>0.5339380808838885</v>
      </c>
      <c r="Z11" s="10">
        <f>H11/Tabela1!H11</f>
        <v>0.5292908231611098</v>
      </c>
      <c r="AA11" s="10">
        <f>I11/Tabela1!I11</f>
        <v>0.5236126655713013</v>
      </c>
      <c r="AB11" s="10">
        <f>J11/Tabela1!J11</f>
        <v>0.5216748252137957</v>
      </c>
    </row>
    <row r="12" spans="1:28" ht="18">
      <c r="A12" s="33" t="s">
        <v>35</v>
      </c>
      <c r="B12" s="15">
        <f>SUM(Tabela21:Tabela24!B12)</f>
        <v>700658.0999410751</v>
      </c>
      <c r="C12" s="6">
        <f>SUM(Tabela21:Tabela24!C12)</f>
        <v>794110.2169791034</v>
      </c>
      <c r="D12" s="6">
        <f>SUM(Tabela21:Tabela24!D12)</f>
        <v>890520.0841322188</v>
      </c>
      <c r="E12" s="6">
        <f>SUM(Tabela21:Tabela24!E12)</f>
        <v>987295.0439684945</v>
      </c>
      <c r="F12" s="6">
        <f>SUM(Tabela21:Tabela24!F12)</f>
        <v>1074367.7770911064</v>
      </c>
      <c r="G12" s="6">
        <f>SUM(Tabela21:Tabela24!G12)</f>
        <v>1134320.893808105</v>
      </c>
      <c r="H12" s="6">
        <f>SUM(Tabela21:Tabela24!H12)</f>
        <v>1178623.2102456912</v>
      </c>
      <c r="I12" s="6">
        <f>SUM(Tabela21:Tabela24!I12)</f>
        <v>1211032.698279167</v>
      </c>
      <c r="J12" s="6">
        <f>SUM(Tabela21:Tabela24!J12)</f>
        <v>1264631.5578905945</v>
      </c>
      <c r="K12" s="28">
        <f t="shared" si="1"/>
        <v>0.32125723149764185</v>
      </c>
      <c r="L12" s="29">
        <f t="shared" si="0"/>
        <v>0.3233951491089702</v>
      </c>
      <c r="M12" s="29">
        <f t="shared" si="0"/>
        <v>0.3306732069278238</v>
      </c>
      <c r="N12" s="29">
        <f t="shared" si="0"/>
        <v>0.33481886945706596</v>
      </c>
      <c r="O12" s="29">
        <f t="shared" si="0"/>
        <v>0.3384165231956263</v>
      </c>
      <c r="P12" s="29">
        <f t="shared" si="0"/>
        <v>0.35023545454607147</v>
      </c>
      <c r="Q12" s="29">
        <f t="shared" si="0"/>
        <v>0.3535975554868659</v>
      </c>
      <c r="R12" s="29">
        <f t="shared" si="0"/>
        <v>0.34778375649074916</v>
      </c>
      <c r="S12" s="46">
        <f t="shared" si="0"/>
        <v>0.33983441929969244</v>
      </c>
      <c r="T12" s="29">
        <f>B12/Tabela1!B12</f>
        <v>0.548552672223564</v>
      </c>
      <c r="U12" s="9">
        <f>C12/Tabela1!C12</f>
        <v>0.5462852031459344</v>
      </c>
      <c r="V12" s="9">
        <f>D12/Tabela1!D12</f>
        <v>0.5473444308466767</v>
      </c>
      <c r="W12" s="9">
        <f>E12/Tabela1!E12</f>
        <v>0.5418118899405088</v>
      </c>
      <c r="X12" s="9">
        <f>F12/Tabela1!F12</f>
        <v>0.5370740569009169</v>
      </c>
      <c r="Y12" s="9">
        <f>G12/Tabela1!G12</f>
        <v>0.5333342551080779</v>
      </c>
      <c r="Z12" s="9">
        <f>H12/Tabela1!H12</f>
        <v>0.5286984433827832</v>
      </c>
      <c r="AA12" s="9">
        <f>I12/Tabela1!I12</f>
        <v>0.5237226542979634</v>
      </c>
      <c r="AB12" s="9">
        <f>J12/Tabela1!J12</f>
        <v>0.5220792643558284</v>
      </c>
    </row>
    <row r="13" spans="1:28" ht="18">
      <c r="A13" s="33" t="s">
        <v>36</v>
      </c>
      <c r="B13" s="15">
        <f>SUM(Tabela21:Tabela24!B13)</f>
        <v>188832.79031822775</v>
      </c>
      <c r="C13" s="6">
        <f>SUM(Tabela21:Tabela24!C13)</f>
        <v>216869.00034263008</v>
      </c>
      <c r="D13" s="6">
        <f>SUM(Tabela21:Tabela24!D13)</f>
        <v>239758.0838945487</v>
      </c>
      <c r="E13" s="6">
        <f>SUM(Tabela21:Tabela24!E13)</f>
        <v>265131.71965615987</v>
      </c>
      <c r="F13" s="6">
        <f>SUM(Tabela21:Tabela24!F13)</f>
        <v>277580.5258248703</v>
      </c>
      <c r="G13" s="6">
        <f>SUM(Tabela21:Tabela24!G13)</f>
        <v>292372.3370752623</v>
      </c>
      <c r="H13" s="6">
        <f>SUM(Tabela21:Tabela24!H13)</f>
        <v>304680.4470506363</v>
      </c>
      <c r="I13" s="6">
        <f>SUM(Tabela21:Tabela24!I13)</f>
        <v>318197.46519044455</v>
      </c>
      <c r="J13" s="6">
        <f>SUM(Tabela21:Tabela24!J13)</f>
        <v>329488.2877774414</v>
      </c>
      <c r="K13" s="28">
        <f t="shared" si="1"/>
        <v>0.08658131467931414</v>
      </c>
      <c r="L13" s="29">
        <f t="shared" si="0"/>
        <v>0.08831819715116915</v>
      </c>
      <c r="M13" s="29">
        <f t="shared" si="0"/>
        <v>0.08902839576665787</v>
      </c>
      <c r="N13" s="29">
        <f t="shared" si="0"/>
        <v>0.0899134490492955</v>
      </c>
      <c r="O13" s="29">
        <f t="shared" si="0"/>
        <v>0.08743545595792793</v>
      </c>
      <c r="P13" s="29">
        <f t="shared" si="0"/>
        <v>0.09027353629049413</v>
      </c>
      <c r="Q13" s="29">
        <f t="shared" si="0"/>
        <v>0.09140687231103535</v>
      </c>
      <c r="R13" s="29">
        <f t="shared" si="0"/>
        <v>0.09137978677786036</v>
      </c>
      <c r="S13" s="46">
        <f t="shared" si="0"/>
        <v>0.08854077714908928</v>
      </c>
      <c r="T13" s="29">
        <f>B13/Tabela1!B13</f>
        <v>0.5539161652607845</v>
      </c>
      <c r="U13" s="9">
        <f>C13/Tabela1!C13</f>
        <v>0.5516526516756207</v>
      </c>
      <c r="V13" s="9">
        <f>D13/Tabela1!D13</f>
        <v>0.55516134191587</v>
      </c>
      <c r="W13" s="9">
        <f>E13/Tabela1!E13</f>
        <v>0.5483558936680019</v>
      </c>
      <c r="X13" s="9">
        <f>F13/Tabela1!F13</f>
        <v>0.5390331789359761</v>
      </c>
      <c r="Y13" s="9">
        <f>G13/Tabela1!G13</f>
        <v>0.536293751467908</v>
      </c>
      <c r="Z13" s="9">
        <f>H13/Tabela1!H13</f>
        <v>0.5315949343457078</v>
      </c>
      <c r="AA13" s="9">
        <f>I13/Tabela1!I13</f>
        <v>0.523194479926148</v>
      </c>
      <c r="AB13" s="9">
        <f>J13/Tabela1!J13</f>
        <v>0.5201283204190242</v>
      </c>
    </row>
    <row r="14" spans="1:28" ht="18">
      <c r="A14" s="30" t="s">
        <v>43</v>
      </c>
      <c r="B14" s="14">
        <f>SUM(Tabela21:Tabela24!B14)</f>
        <v>381235.19391897076</v>
      </c>
      <c r="C14" s="8">
        <f>SUM(Tabela21:Tabela24!C14)</f>
        <v>426213.43964980094</v>
      </c>
      <c r="D14" s="8">
        <f>SUM(Tabela21:Tabela24!D14)</f>
        <v>464028.95744954655</v>
      </c>
      <c r="E14" s="8">
        <f>SUM(Tabela21:Tabela24!E14)</f>
        <v>501923.336776591</v>
      </c>
      <c r="F14" s="8">
        <f>SUM(Tabela21:Tabela24!F14)</f>
        <v>515457.24642852513</v>
      </c>
      <c r="G14" s="8">
        <f>SUM(Tabela21:Tabela24!G14)</f>
        <v>537441.8294027809</v>
      </c>
      <c r="H14" s="8">
        <f>SUM(Tabela21:Tabela24!H14)</f>
        <v>535376.1267019552</v>
      </c>
      <c r="I14" s="8">
        <f>SUM(Tabela21:Tabela24!I14)</f>
        <v>575455.1751915105</v>
      </c>
      <c r="J14" s="8">
        <f>SUM(Tabela21:Tabela24!J14)</f>
        <v>634982.1987713376</v>
      </c>
      <c r="K14" s="31">
        <f t="shared" si="1"/>
        <v>0.17479932503195955</v>
      </c>
      <c r="L14" s="32">
        <f t="shared" si="0"/>
        <v>0.17357207591678867</v>
      </c>
      <c r="M14" s="32">
        <f t="shared" si="0"/>
        <v>0.17230598860298604</v>
      </c>
      <c r="N14" s="32">
        <f t="shared" si="0"/>
        <v>0.1702159908533068</v>
      </c>
      <c r="O14" s="32">
        <f t="shared" si="0"/>
        <v>0.16236455793995783</v>
      </c>
      <c r="P14" s="32">
        <f t="shared" si="0"/>
        <v>0.16594174050786598</v>
      </c>
      <c r="Q14" s="32">
        <f t="shared" si="0"/>
        <v>0.16061764949323848</v>
      </c>
      <c r="R14" s="32">
        <f t="shared" si="0"/>
        <v>0.16525892554720337</v>
      </c>
      <c r="S14" s="47">
        <f t="shared" si="0"/>
        <v>0.1706337355245469</v>
      </c>
      <c r="T14" s="32">
        <f>B14/Tabela1!B14</f>
        <v>0.6091040732374772</v>
      </c>
      <c r="U14" s="10">
        <f>C14/Tabela1!C14</f>
        <v>0.6111988981699041</v>
      </c>
      <c r="V14" s="10">
        <f>D14/Tabela1!D14</f>
        <v>0.6061744386045621</v>
      </c>
      <c r="W14" s="10">
        <f>E14/Tabela1!E14</f>
        <v>0.6062571950405864</v>
      </c>
      <c r="X14" s="10">
        <f>F14/Tabela1!F14</f>
        <v>0.5977405486348771</v>
      </c>
      <c r="Y14" s="10">
        <f>G14/Tabela1!G14</f>
        <v>0.5978650618818732</v>
      </c>
      <c r="Z14" s="10">
        <f>H14/Tabela1!H14</f>
        <v>0.5880863019453162</v>
      </c>
      <c r="AA14" s="10">
        <f>I14/Tabela1!I14</f>
        <v>0.5851755258514257</v>
      </c>
      <c r="AB14" s="10">
        <f>J14/Tabela1!J14</f>
        <v>0.5894977327108347</v>
      </c>
    </row>
    <row r="15" spans="1:28" ht="18">
      <c r="A15" s="33" t="s">
        <v>37</v>
      </c>
      <c r="B15" s="15">
        <f>SUM(Tabela21:Tabela24!B15)</f>
        <v>354743.4855254836</v>
      </c>
      <c r="C15" s="6">
        <f>SUM(Tabela21:Tabela24!C15)</f>
        <v>398670.0955683923</v>
      </c>
      <c r="D15" s="6">
        <f>SUM(Tabela21:Tabela24!D15)</f>
        <v>433677.27465064905</v>
      </c>
      <c r="E15" s="6">
        <f>SUM(Tabela21:Tabela24!E15)</f>
        <v>467864.6727598378</v>
      </c>
      <c r="F15" s="6">
        <f>SUM(Tabela21:Tabela24!F15)</f>
        <v>478521.339333747</v>
      </c>
      <c r="G15" s="6">
        <f>SUM(Tabela21:Tabela24!G15)</f>
        <v>498401.92101092025</v>
      </c>
      <c r="H15" s="6">
        <f>SUM(Tabela21:Tabela24!H15)</f>
        <v>495092.43065453216</v>
      </c>
      <c r="I15" s="6">
        <f>SUM(Tabela21:Tabela24!I15)</f>
        <v>531327.2474556766</v>
      </c>
      <c r="J15" s="6">
        <f>SUM(Tabela21:Tabela24!J15)</f>
        <v>583040.87745893</v>
      </c>
      <c r="K15" s="28">
        <f t="shared" si="1"/>
        <v>0.16265266905688372</v>
      </c>
      <c r="L15" s="29">
        <f t="shared" si="0"/>
        <v>0.16235526535861244</v>
      </c>
      <c r="M15" s="29">
        <f t="shared" si="0"/>
        <v>0.1610356214707863</v>
      </c>
      <c r="N15" s="29">
        <f t="shared" si="0"/>
        <v>0.15866576232641139</v>
      </c>
      <c r="O15" s="29">
        <f t="shared" si="0"/>
        <v>0.1507300678457603</v>
      </c>
      <c r="P15" s="29">
        <f t="shared" si="0"/>
        <v>0.1538876911328631</v>
      </c>
      <c r="Q15" s="29">
        <f t="shared" si="0"/>
        <v>0.1485321786451161</v>
      </c>
      <c r="R15" s="29">
        <f t="shared" si="0"/>
        <v>0.15258628962587098</v>
      </c>
      <c r="S15" s="46">
        <f t="shared" si="0"/>
        <v>0.15667595576195467</v>
      </c>
      <c r="T15" s="29">
        <f>B15/Tabela1!B15</f>
        <v>0.6084720861421623</v>
      </c>
      <c r="U15" s="9">
        <f>C15/Tabela1!C15</f>
        <v>0.6078019998877796</v>
      </c>
      <c r="V15" s="9">
        <f>D15/Tabela1!D15</f>
        <v>0.6019107185842202</v>
      </c>
      <c r="W15" s="9">
        <f>E15/Tabela1!E15</f>
        <v>0.6014775156372898</v>
      </c>
      <c r="X15" s="9">
        <f>F15/Tabela1!F15</f>
        <v>0.5935378227405556</v>
      </c>
      <c r="Y15" s="9">
        <f>G15/Tabela1!G15</f>
        <v>0.5932042678774951</v>
      </c>
      <c r="Z15" s="9">
        <f>H15/Tabela1!H15</f>
        <v>0.582800392998442</v>
      </c>
      <c r="AA15" s="9">
        <f>I15/Tabela1!I15</f>
        <v>0.5816052790102751</v>
      </c>
      <c r="AB15" s="9">
        <f>J15/Tabela1!J15</f>
        <v>0.5871562556548142</v>
      </c>
    </row>
    <row r="16" spans="1:28" ht="18">
      <c r="A16" s="34" t="s">
        <v>42</v>
      </c>
      <c r="B16" s="15">
        <f>SUM(Tabela21:Tabela24!B16)</f>
        <v>26491.70839348714</v>
      </c>
      <c r="C16" s="6">
        <f>SUM(Tabela21:Tabela24!C16)</f>
        <v>27543.344081408588</v>
      </c>
      <c r="D16" s="6">
        <f>SUM(Tabela21:Tabela24!D16)</f>
        <v>30351.682798897513</v>
      </c>
      <c r="E16" s="6">
        <f>SUM(Tabela21:Tabela24!E16)</f>
        <v>34058.66401675327</v>
      </c>
      <c r="F16" s="6">
        <f>SUM(Tabela21:Tabela24!F16)</f>
        <v>36935.90709477816</v>
      </c>
      <c r="G16" s="6">
        <f>SUM(Tabela21:Tabela24!G16)</f>
        <v>39039.90839186053</v>
      </c>
      <c r="H16" s="6">
        <f>SUM(Tabela21:Tabela24!H16)</f>
        <v>40283.69604742306</v>
      </c>
      <c r="I16" s="6">
        <f>SUM(Tabela21:Tabela24!I16)</f>
        <v>44127.92773583389</v>
      </c>
      <c r="J16" s="6">
        <f>SUM(Tabela21:Tabela24!J16)</f>
        <v>51941.321312407614</v>
      </c>
      <c r="K16" s="28">
        <f t="shared" si="1"/>
        <v>0.012146655975075806</v>
      </c>
      <c r="L16" s="29">
        <f t="shared" si="0"/>
        <v>0.011216810558176204</v>
      </c>
      <c r="M16" s="29">
        <f t="shared" si="0"/>
        <v>0.011270367132199742</v>
      </c>
      <c r="N16" s="29">
        <f t="shared" si="0"/>
        <v>0.01155022852689543</v>
      </c>
      <c r="O16" s="29">
        <f t="shared" si="0"/>
        <v>0.011634490094197524</v>
      </c>
      <c r="P16" s="29">
        <f t="shared" si="0"/>
        <v>0.01205404937500285</v>
      </c>
      <c r="Q16" s="29">
        <f t="shared" si="0"/>
        <v>0.012085470848122379</v>
      </c>
      <c r="R16" s="29">
        <f t="shared" si="0"/>
        <v>0.012672635921332361</v>
      </c>
      <c r="S16" s="46">
        <f t="shared" si="0"/>
        <v>0.013957779762592194</v>
      </c>
      <c r="T16" s="29">
        <f>B16/Tabela1!B16</f>
        <v>0.6176951220268406</v>
      </c>
      <c r="U16" s="9">
        <f>C16/Tabela1!C16</f>
        <v>0.6649929762043647</v>
      </c>
      <c r="V16" s="9">
        <f>D16/Tabela1!D16</f>
        <v>0.6744368775169991</v>
      </c>
      <c r="W16" s="9">
        <f>E16/Tabela1!E16</f>
        <v>0.6805471769322877</v>
      </c>
      <c r="X16" s="9">
        <f>F16/Tabela1!F16</f>
        <v>0.6581125203973017</v>
      </c>
      <c r="Y16" s="9">
        <f>G16/Tabela1!G16</f>
        <v>0.6645203899957537</v>
      </c>
      <c r="Z16" s="9">
        <f>H16/Tabela1!H16</f>
        <v>0.6618640912102894</v>
      </c>
      <c r="AA16" s="9">
        <f>I16/Tabela1!I16</f>
        <v>0.6318793707519601</v>
      </c>
      <c r="AB16" s="9">
        <f>J16/Tabela1!J16</f>
        <v>0.617122165604187</v>
      </c>
    </row>
    <row r="17" spans="1:28" ht="18">
      <c r="A17" s="35" t="s">
        <v>41</v>
      </c>
      <c r="B17" s="14">
        <f>SUM(Tabela21:Tabela24!B17)</f>
        <v>910261.7076754271</v>
      </c>
      <c r="C17" s="8">
        <f>SUM(Tabela21:Tabela24!C17)</f>
        <v>1018348.8660447014</v>
      </c>
      <c r="D17" s="8">
        <f>SUM(Tabela21:Tabela24!D17)</f>
        <v>1098744.7017513844</v>
      </c>
      <c r="E17" s="8">
        <f>SUM(Tabela21:Tabela24!E17)</f>
        <v>1194393.6354863641</v>
      </c>
      <c r="F17" s="8">
        <f>SUM(Tabela21:Tabela24!F17)</f>
        <v>1307285.115715175</v>
      </c>
      <c r="G17" s="8">
        <f>SUM(Tabela21:Tabela24!G17)</f>
        <v>1274602.9917430521</v>
      </c>
      <c r="H17" s="8">
        <f>SUM(Tabela21:Tabela24!H17)</f>
        <v>1314553.6955795207</v>
      </c>
      <c r="I17" s="8">
        <f>SUM(Tabela21:Tabela24!I17)</f>
        <v>1377457.4459786194</v>
      </c>
      <c r="J17" s="8">
        <f>SUM(Tabela21:Tabela24!J17)</f>
        <v>1492214.8265728708</v>
      </c>
      <c r="K17" s="31">
        <f t="shared" si="1"/>
        <v>0.4173621287910844</v>
      </c>
      <c r="L17" s="32">
        <f t="shared" si="0"/>
        <v>0.414714577823072</v>
      </c>
      <c r="M17" s="32">
        <f t="shared" si="0"/>
        <v>0.4079924087025322</v>
      </c>
      <c r="N17" s="32">
        <f t="shared" si="0"/>
        <v>0.40505169064033175</v>
      </c>
      <c r="O17" s="32">
        <f t="shared" si="0"/>
        <v>0.41178346290648793</v>
      </c>
      <c r="P17" s="32">
        <f t="shared" si="0"/>
        <v>0.39354926865556844</v>
      </c>
      <c r="Q17" s="32">
        <f t="shared" si="0"/>
        <v>0.3943779227088604</v>
      </c>
      <c r="R17" s="32">
        <f t="shared" si="0"/>
        <v>0.39557753118418704</v>
      </c>
      <c r="S17" s="47">
        <f t="shared" si="0"/>
        <v>0.4009910680266714</v>
      </c>
      <c r="T17" s="32">
        <f>B17/Tabela1!B17</f>
        <v>0.5544419396206206</v>
      </c>
      <c r="U17" s="10">
        <f>C17/Tabela1!C17</f>
        <v>0.5557881033568367</v>
      </c>
      <c r="V17" s="10">
        <f>D17/Tabela1!D17</f>
        <v>0.5520215020641014</v>
      </c>
      <c r="W17" s="10">
        <f>E17/Tabela1!E17</f>
        <v>0.5433999509037247</v>
      </c>
      <c r="X17" s="10">
        <f>F17/Tabela1!F17</f>
        <v>0.5444206207186901</v>
      </c>
      <c r="Y17" s="10">
        <f>G17/Tabela1!G17</f>
        <v>0.5256458970118533</v>
      </c>
      <c r="Z17" s="10">
        <f>H17/Tabela1!H17</f>
        <v>0.5141961209719795</v>
      </c>
      <c r="AA17" s="53">
        <f>I17/Tabela1!I17</f>
        <v>0.5136789934707992</v>
      </c>
      <c r="AB17" s="53">
        <f>J17/Tabela1!J17</f>
        <v>0.5197163657736193</v>
      </c>
    </row>
    <row r="18" spans="1:28" ht="18">
      <c r="A18" s="36" t="s">
        <v>38</v>
      </c>
      <c r="B18" s="37">
        <f>SUM(Tabela21:Tabela24!B18)</f>
        <v>2180987.7918537008</v>
      </c>
      <c r="C18" s="38">
        <f>SUM(Tabela21:Tabela24!C18)</f>
        <v>2455541.523016236</v>
      </c>
      <c r="D18" s="38">
        <f>SUM(Tabela21:Tabela24!D18)</f>
        <v>2693051.8272276986</v>
      </c>
      <c r="E18" s="38">
        <f>SUM(Tabela21:Tabela24!E18)</f>
        <v>2948743.7358876094</v>
      </c>
      <c r="F18" s="38">
        <f>SUM(Tabela21:Tabela24!F18)</f>
        <v>3174690.665059677</v>
      </c>
      <c r="G18" s="38">
        <f>SUM(Tabela21:Tabela24!G18)</f>
        <v>3238738.0520292004</v>
      </c>
      <c r="H18" s="38">
        <f>SUM(Tabela21:Tabela24!H18)</f>
        <v>3333233.479577803</v>
      </c>
      <c r="I18" s="38">
        <f>SUM(Tabela21:Tabela24!I18)</f>
        <v>3482142.7846397418</v>
      </c>
      <c r="J18" s="38">
        <f>SUM(Tabela21:Tabela24!J18)</f>
        <v>3721316.8710122444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0.5612644532462814</v>
      </c>
      <c r="U18" s="40">
        <f>C18/Tabela1!C18</f>
        <v>0.5610893937083725</v>
      </c>
      <c r="V18" s="40">
        <f>D18/Tabela1!D18</f>
        <v>0.5593325165174808</v>
      </c>
      <c r="W18" s="40">
        <f>E18/Tabela1!E18</f>
        <v>0.5530672315229365</v>
      </c>
      <c r="X18" s="40">
        <f>F18/Tabela1!F18</f>
        <v>0.5493539722364145</v>
      </c>
      <c r="Y18" s="40">
        <f>G18/Tabela1!G18</f>
        <v>0.5401689639790732</v>
      </c>
      <c r="Z18" s="40">
        <f>H18/Tabela1!H18</f>
        <v>0.5316731680935839</v>
      </c>
      <c r="AA18" s="52">
        <f>I18/Tabela1!I18</f>
        <v>0.5287607453671512</v>
      </c>
      <c r="AB18" s="52">
        <f>J18/Tabela1!J18</f>
        <v>0.5313023925435321</v>
      </c>
    </row>
    <row r="19" spans="1:28" ht="18">
      <c r="A19" s="41" t="s">
        <v>39</v>
      </c>
      <c r="B19" s="16">
        <f>SUM(Tabela21:Tabela24!B19)</f>
        <v>2180987.7918537003</v>
      </c>
      <c r="C19" s="7">
        <f>SUM(Tabela21:Tabela24!C19)</f>
        <v>2455541.523016236</v>
      </c>
      <c r="D19" s="7">
        <f>SUM(Tabela21:Tabela24!D19)</f>
        <v>2693051.827227699</v>
      </c>
      <c r="E19" s="7">
        <f>SUM(Tabela21:Tabela24!E19)</f>
        <v>2948743.7358876094</v>
      </c>
      <c r="F19" s="7">
        <f>SUM(Tabela21:Tabela24!F19)</f>
        <v>3174690.665059676</v>
      </c>
      <c r="G19" s="7">
        <f>SUM(Tabela21:Tabela24!G19)</f>
        <v>3238738.052029201</v>
      </c>
      <c r="H19" s="7">
        <f>SUM(Tabela21:Tabela24!H19)</f>
        <v>3333233.479577804</v>
      </c>
      <c r="I19" s="7">
        <f>SUM(Tabela21:Tabela24!I19)</f>
        <v>3482142.7846397385</v>
      </c>
      <c r="J19" s="7">
        <f>SUM(Tabela21:Tabela24!J19)</f>
        <v>3721316.8710122444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'[1]Total'!$E$26</f>
        <v>305173.9701120033</v>
      </c>
      <c r="C10" s="6">
        <f>'[2]Total'!$E$26</f>
        <v>349632.08195644926</v>
      </c>
      <c r="D10" s="6">
        <f>'[3]Total'!$E$26</f>
        <v>387095.9229545054</v>
      </c>
      <c r="E10" s="6">
        <f>'[4]Total'!$E$26</f>
        <v>428810.42776608764</v>
      </c>
      <c r="F10" s="6">
        <f>'[5]Total'!$E$26</f>
        <v>454153.43249718373</v>
      </c>
      <c r="G10" s="6">
        <f>'[6]Total'!$E$26</f>
        <v>457443.01323303574</v>
      </c>
      <c r="H10" s="6">
        <f>'[7]Total'!$E$26</f>
        <v>478472.7421388556</v>
      </c>
      <c r="I10" s="6">
        <f>'[8]Total'!$E$26</f>
        <v>505075.61186300835</v>
      </c>
      <c r="J10" s="6">
        <f>'[9]Total'!$E$26</f>
        <v>538784.6532824846</v>
      </c>
      <c r="K10" s="28">
        <f>B10/B$18</f>
        <v>0.8691359068700081</v>
      </c>
      <c r="L10" s="29">
        <f aca="true" t="shared" si="0" ref="L10:S18">C10/C$18</f>
        <v>0.8738078236219619</v>
      </c>
      <c r="M10" s="29">
        <f t="shared" si="0"/>
        <v>0.8752225879310668</v>
      </c>
      <c r="N10" s="29">
        <f t="shared" si="0"/>
        <v>0.8787010645075327</v>
      </c>
      <c r="O10" s="29">
        <f t="shared" si="0"/>
        <v>0.8790622500136033</v>
      </c>
      <c r="P10" s="29">
        <f t="shared" si="0"/>
        <v>0.8808309642311325</v>
      </c>
      <c r="Q10" s="29">
        <f t="shared" si="0"/>
        <v>0.8782370565506858</v>
      </c>
      <c r="R10" s="29">
        <f t="shared" si="0"/>
        <v>0.8762960478154891</v>
      </c>
      <c r="S10" s="46">
        <f t="shared" si="0"/>
        <v>0.8762495384212137</v>
      </c>
      <c r="T10" s="29">
        <f>B10/Tabela1!B10</f>
        <v>0.0923974428407079</v>
      </c>
      <c r="U10" s="9">
        <f>C10/Tabela1!C10</f>
        <v>0.09397547292027766</v>
      </c>
      <c r="V10" s="9">
        <f>D10/Tabela1!D10</f>
        <v>0.09454602724314867</v>
      </c>
      <c r="W10" s="9">
        <f>E10/Tabela1!E10</f>
        <v>0.09416623356656545</v>
      </c>
      <c r="X10" s="9">
        <f>F10/Tabela1!F10</f>
        <v>0.09132872027685024</v>
      </c>
      <c r="Y10" s="9">
        <f>G10/Tabela1!G10</f>
        <v>0.08872738856886614</v>
      </c>
      <c r="Z10" s="9">
        <f>H10/Tabela1!H10</f>
        <v>0.08828200301391019</v>
      </c>
      <c r="AA10" s="9">
        <f>I10/Tabela1!I10</f>
        <v>0.08904834299019511</v>
      </c>
      <c r="AB10" s="9">
        <f>J10/Tabela1!J10</f>
        <v>0.08963087816515727</v>
      </c>
    </row>
    <row r="11" spans="1:28" ht="18">
      <c r="A11" s="30" t="s">
        <v>34</v>
      </c>
      <c r="B11" s="14">
        <f>+B12+B13</f>
        <v>143134.60582758242</v>
      </c>
      <c r="C11" s="8">
        <f aca="true" t="shared" si="1" ref="C11:I11">+C12+C13</f>
        <v>165167.28375341644</v>
      </c>
      <c r="D11" s="8">
        <f t="shared" si="1"/>
        <v>187931.50960084237</v>
      </c>
      <c r="E11" s="8">
        <f t="shared" si="1"/>
        <v>210752.96008611395</v>
      </c>
      <c r="F11" s="8">
        <f t="shared" si="1"/>
        <v>224560.84862265107</v>
      </c>
      <c r="G11" s="8">
        <f t="shared" si="1"/>
        <v>235914.77700186966</v>
      </c>
      <c r="H11" s="8">
        <f t="shared" si="1"/>
        <v>246054.87229746467</v>
      </c>
      <c r="I11" s="8">
        <f t="shared" si="1"/>
        <v>259797.89023577797</v>
      </c>
      <c r="J11" s="8">
        <f>+J12+J13</f>
        <v>272649.4753191591</v>
      </c>
      <c r="K11" s="31">
        <f aca="true" t="shared" si="2" ref="K11:K18">B11/B$18</f>
        <v>0.40764756376429845</v>
      </c>
      <c r="L11" s="32">
        <f t="shared" si="0"/>
        <v>0.4127895356241969</v>
      </c>
      <c r="M11" s="32">
        <f t="shared" si="0"/>
        <v>0.42491251504597377</v>
      </c>
      <c r="N11" s="32">
        <f t="shared" si="0"/>
        <v>0.4318664808142231</v>
      </c>
      <c r="O11" s="32">
        <f t="shared" si="0"/>
        <v>0.43466139575289003</v>
      </c>
      <c r="P11" s="32">
        <f t="shared" si="0"/>
        <v>0.4542665085958349</v>
      </c>
      <c r="Q11" s="32">
        <f t="shared" si="0"/>
        <v>0.45163389210114785</v>
      </c>
      <c r="R11" s="32">
        <f t="shared" si="0"/>
        <v>0.45074412443846656</v>
      </c>
      <c r="S11" s="47">
        <f t="shared" si="0"/>
        <v>0.44342201553751265</v>
      </c>
      <c r="T11" s="32">
        <f>B11/Tabela1!B11</f>
        <v>0.08845352265653748</v>
      </c>
      <c r="U11" s="10">
        <f>C11/Tabela1!C11</f>
        <v>0.08943523014012839</v>
      </c>
      <c r="V11" s="10">
        <f>D11/Tabela1!D11</f>
        <v>0.09127966800989404</v>
      </c>
      <c r="W11" s="10">
        <f>E11/Tabela1!E11</f>
        <v>0.09140468049844623</v>
      </c>
      <c r="X11" s="10">
        <f>F11/Tabela1!F11</f>
        <v>0.08927550932791611</v>
      </c>
      <c r="Y11" s="10">
        <f>G11/Tabela1!G11</f>
        <v>0.0882907975995201</v>
      </c>
      <c r="Z11" s="10">
        <f>H11/Tabela1!H11</f>
        <v>0.08780035379843278</v>
      </c>
      <c r="AA11" s="10">
        <f>I11/Tabela1!I11</f>
        <v>0.08895552093186218</v>
      </c>
      <c r="AB11" s="10">
        <f>J11/Tabela1!J11</f>
        <v>0.08922438784528797</v>
      </c>
    </row>
    <row r="12" spans="1:28" ht="18">
      <c r="A12" s="33" t="s">
        <v>35</v>
      </c>
      <c r="B12" s="15">
        <f>'[1]Total'!$G$26</f>
        <v>113453.2487838648</v>
      </c>
      <c r="C12" s="6">
        <f>'[2]Total'!$G$26</f>
        <v>130487.36248431027</v>
      </c>
      <c r="D12" s="6">
        <f>'[3]Total'!$G$26</f>
        <v>149085.05502359802</v>
      </c>
      <c r="E12" s="6">
        <f>'[4]Total'!$G$26</f>
        <v>167646.3631051074</v>
      </c>
      <c r="F12" s="6">
        <f>'[5]Total'!$G$26</f>
        <v>179127.9936510283</v>
      </c>
      <c r="G12" s="6">
        <f>'[6]Total'!$G$26</f>
        <v>188406.18187287878</v>
      </c>
      <c r="H12" s="6">
        <f>'[7]Total'!$G$26</f>
        <v>196254.10554666247</v>
      </c>
      <c r="I12" s="6">
        <f>'[8]Total'!$G$26</f>
        <v>206362.53626190472</v>
      </c>
      <c r="J12" s="6">
        <f>'[9]Total'!$G$26</f>
        <v>216590.5587071671</v>
      </c>
      <c r="K12" s="28">
        <f t="shared" si="2"/>
        <v>0.3231150161100667</v>
      </c>
      <c r="L12" s="29">
        <f t="shared" si="0"/>
        <v>0.3261167498833469</v>
      </c>
      <c r="M12" s="29">
        <f t="shared" si="0"/>
        <v>0.3370808110911938</v>
      </c>
      <c r="N12" s="29">
        <f t="shared" si="0"/>
        <v>0.3435341777687158</v>
      </c>
      <c r="O12" s="29">
        <f t="shared" si="0"/>
        <v>0.34672127495209853</v>
      </c>
      <c r="P12" s="29">
        <f t="shared" si="0"/>
        <v>0.3627861701795231</v>
      </c>
      <c r="Q12" s="29">
        <f t="shared" si="0"/>
        <v>0.36022454951314503</v>
      </c>
      <c r="R12" s="29">
        <f t="shared" si="0"/>
        <v>0.3580348579422905</v>
      </c>
      <c r="S12" s="46">
        <f t="shared" si="0"/>
        <v>0.3522508964152743</v>
      </c>
      <c r="T12" s="29">
        <f>B12/Tabela1!B12</f>
        <v>0.08882375412211431</v>
      </c>
      <c r="U12" s="9">
        <f>C12/Tabela1!C12</f>
        <v>0.08976501472791705</v>
      </c>
      <c r="V12" s="9">
        <f>D12/Tabela1!D12</f>
        <v>0.09163282899919545</v>
      </c>
      <c r="W12" s="9">
        <f>E12/Tabela1!E12</f>
        <v>0.09200167000790654</v>
      </c>
      <c r="X12" s="9">
        <f>F12/Tabela1!F12</f>
        <v>0.08954568473298624</v>
      </c>
      <c r="Y12" s="9">
        <f>G12/Tabela1!G12</f>
        <v>0.08858469522640021</v>
      </c>
      <c r="Z12" s="9">
        <f>H12/Tabela1!H12</f>
        <v>0.08803427525270915</v>
      </c>
      <c r="AA12" s="9">
        <f>I12/Tabela1!I12</f>
        <v>0.08924344932413264</v>
      </c>
      <c r="AB12" s="9">
        <f>J12/Tabela1!J12</f>
        <v>0.08941532326211189</v>
      </c>
    </row>
    <row r="13" spans="1:28" ht="18">
      <c r="A13" s="33" t="s">
        <v>36</v>
      </c>
      <c r="B13" s="15">
        <f>'[1]Total'!$J$26+'[1]Total'!$P$26</f>
        <v>29681.35704371764</v>
      </c>
      <c r="C13" s="6">
        <f>'[2]Total'!$J$26+'[2]Total'!$P$26</f>
        <v>34679.92126910618</v>
      </c>
      <c r="D13" s="6">
        <f>'[3]Total'!$J$26+'[3]Total'!$P$26</f>
        <v>38846.45457724434</v>
      </c>
      <c r="E13" s="6">
        <f>'[4]Total'!$J$26+'[4]Total'!$P$26</f>
        <v>43106.59698100655</v>
      </c>
      <c r="F13" s="6">
        <f>'[5]Total'!$J$26+'[5]Total'!$P$26</f>
        <v>45432.854971622786</v>
      </c>
      <c r="G13" s="6">
        <f>'[6]Total'!$J$26+'[6]Total'!$P$26</f>
        <v>47508.59512899089</v>
      </c>
      <c r="H13" s="6">
        <f>'[7]Total'!$J$26+'[7]Total'!$P$26</f>
        <v>49800.7667508022</v>
      </c>
      <c r="I13" s="6">
        <f>'[8]Total'!$J$26+'[8]Total'!$P$26</f>
        <v>53435.35397387326</v>
      </c>
      <c r="J13" s="6">
        <f>'[9]Total'!$J$26+'[9]Total'!$P$26</f>
        <v>56058.916611992</v>
      </c>
      <c r="K13" s="28">
        <f t="shared" si="2"/>
        <v>0.0845325476542318</v>
      </c>
      <c r="L13" s="29">
        <f t="shared" si="0"/>
        <v>0.08667278574085006</v>
      </c>
      <c r="M13" s="29">
        <f t="shared" si="0"/>
        <v>0.08783170395477995</v>
      </c>
      <c r="N13" s="29">
        <f t="shared" si="0"/>
        <v>0.08833230304550725</v>
      </c>
      <c r="O13" s="29">
        <f t="shared" si="0"/>
        <v>0.0879401208007915</v>
      </c>
      <c r="P13" s="29">
        <f t="shared" si="0"/>
        <v>0.09148033841631185</v>
      </c>
      <c r="Q13" s="29">
        <f t="shared" si="0"/>
        <v>0.09140934258800282</v>
      </c>
      <c r="R13" s="29">
        <f t="shared" si="0"/>
        <v>0.09270926649617606</v>
      </c>
      <c r="S13" s="46">
        <f t="shared" si="0"/>
        <v>0.09117111912223835</v>
      </c>
      <c r="T13" s="29">
        <f>B13/Tabela1!B13</f>
        <v>0.08706635879121055</v>
      </c>
      <c r="U13" s="9">
        <f>C13/Tabela1!C13</f>
        <v>0.08821579155056183</v>
      </c>
      <c r="V13" s="9">
        <f>D13/Tabela1!D13</f>
        <v>0.08994920839149731</v>
      </c>
      <c r="W13" s="9">
        <f>E13/Tabela1!E13</f>
        <v>0.08915476632204258</v>
      </c>
      <c r="X13" s="9">
        <f>F13/Tabela1!F13</f>
        <v>0.08822598837117987</v>
      </c>
      <c r="Y13" s="9">
        <f>G13/Tabela1!G13</f>
        <v>0.08714423178187966</v>
      </c>
      <c r="Z13" s="9">
        <f>H13/Tabela1!H13</f>
        <v>0.08689049654328093</v>
      </c>
      <c r="AA13" s="9">
        <f>I13/Tabela1!I13</f>
        <v>0.08786079491644484</v>
      </c>
      <c r="AB13" s="9">
        <f>J13/Tabela1!J13</f>
        <v>0.08849428408696791</v>
      </c>
    </row>
    <row r="14" spans="1:28" ht="18">
      <c r="A14" s="30" t="s">
        <v>43</v>
      </c>
      <c r="B14" s="14">
        <f aca="true" t="shared" si="3" ref="B14:I14">+B15+B16</f>
        <v>49818.92618968364</v>
      </c>
      <c r="C14" s="8">
        <f t="shared" si="3"/>
        <v>54232.973536701706</v>
      </c>
      <c r="D14" s="8">
        <f t="shared" si="3"/>
        <v>59333.04486175916</v>
      </c>
      <c r="E14" s="8">
        <f t="shared" si="3"/>
        <v>63851.11167989764</v>
      </c>
      <c r="F14" s="8">
        <f t="shared" si="3"/>
        <v>67552.29185711403</v>
      </c>
      <c r="G14" s="8">
        <f t="shared" si="3"/>
        <v>67091.88643589614</v>
      </c>
      <c r="H14" s="8">
        <f t="shared" si="3"/>
        <v>71533.30933451095</v>
      </c>
      <c r="I14" s="8">
        <f t="shared" si="3"/>
        <v>77454.63528755396</v>
      </c>
      <c r="J14" s="8">
        <f>+J15+J16</f>
        <v>83488.91552482823</v>
      </c>
      <c r="K14" s="31">
        <f t="shared" si="2"/>
        <v>0.14188437361570896</v>
      </c>
      <c r="L14" s="32">
        <f t="shared" si="0"/>
        <v>0.13554018358233968</v>
      </c>
      <c r="M14" s="32">
        <f t="shared" si="0"/>
        <v>0.13415181611158977</v>
      </c>
      <c r="N14" s="32">
        <f t="shared" si="0"/>
        <v>0.13084112738443193</v>
      </c>
      <c r="O14" s="32">
        <f t="shared" si="0"/>
        <v>0.13075464242771853</v>
      </c>
      <c r="P14" s="32">
        <f t="shared" si="0"/>
        <v>0.12918901220885054</v>
      </c>
      <c r="Q14" s="32">
        <f t="shared" si="0"/>
        <v>0.13129943986869566</v>
      </c>
      <c r="R14" s="32">
        <f t="shared" si="0"/>
        <v>0.13438223741811334</v>
      </c>
      <c r="S14" s="47">
        <f t="shared" si="0"/>
        <v>0.13578175110634078</v>
      </c>
      <c r="T14" s="32">
        <f>B14/Tabela1!B14</f>
        <v>0.07959630000189112</v>
      </c>
      <c r="U14" s="10">
        <f>C14/Tabela1!C14</f>
        <v>0.07777120706786031</v>
      </c>
      <c r="V14" s="10">
        <f>D14/Tabela1!D14</f>
        <v>0.0775084713623432</v>
      </c>
      <c r="W14" s="10">
        <f>E14/Tabela1!E14</f>
        <v>0.07712372195299638</v>
      </c>
      <c r="X14" s="10">
        <f>F14/Tabela1!F14</f>
        <v>0.07833577716869623</v>
      </c>
      <c r="Y14" s="10">
        <f>G14/Tabela1!G14</f>
        <v>0.07463485840010262</v>
      </c>
      <c r="Z14" s="10">
        <f>H14/Tabela1!H14</f>
        <v>0.07857608371817092</v>
      </c>
      <c r="AA14" s="10">
        <f>I14/Tabela1!I14</f>
        <v>0.07876296693124855</v>
      </c>
      <c r="AB14" s="10">
        <f>J14/Tabela1!J14</f>
        <v>0.07750851363015286</v>
      </c>
    </row>
    <row r="15" spans="1:28" ht="18">
      <c r="A15" s="33" t="s">
        <v>37</v>
      </c>
      <c r="B15" s="15">
        <f>'[1]Impostos'!$B$26</f>
        <v>45949.44764094258</v>
      </c>
      <c r="C15" s="6">
        <f>'[2]Impostos'!$B$26</f>
        <v>50492.60507966919</v>
      </c>
      <c r="D15" s="6">
        <f>'[3]Impostos'!$B$26</f>
        <v>55186.90691344742</v>
      </c>
      <c r="E15" s="6">
        <f>'[4]Impostos'!$B$26</f>
        <v>59194.475251088166</v>
      </c>
      <c r="F15" s="6">
        <f>'[5]Impostos'!$B$26</f>
        <v>62480.55160366441</v>
      </c>
      <c r="G15" s="6">
        <f>'[6]Impostos'!$B$26</f>
        <v>61888.19991559905</v>
      </c>
      <c r="H15" s="6">
        <f>'[7]Impostos'!$B$26</f>
        <v>66337.72625344628</v>
      </c>
      <c r="I15" s="6">
        <f>'[8]Impostos'!$B$26</f>
        <v>71299.93281975847</v>
      </c>
      <c r="J15" s="6">
        <f>'[9]Impostos'!$B$26</f>
        <v>76091.16651337182</v>
      </c>
      <c r="K15" s="28">
        <f t="shared" si="2"/>
        <v>0.13086409312999192</v>
      </c>
      <c r="L15" s="29">
        <f t="shared" si="0"/>
        <v>0.1261921763780382</v>
      </c>
      <c r="M15" s="29">
        <f t="shared" si="0"/>
        <v>0.12477741206893318</v>
      </c>
      <c r="N15" s="29">
        <f t="shared" si="0"/>
        <v>0.1212989354924673</v>
      </c>
      <c r="O15" s="29">
        <f t="shared" si="0"/>
        <v>0.12093774998639667</v>
      </c>
      <c r="P15" s="29">
        <f t="shared" si="0"/>
        <v>0.11916903576886757</v>
      </c>
      <c r="Q15" s="29">
        <f t="shared" si="0"/>
        <v>0.12176294344931429</v>
      </c>
      <c r="R15" s="29">
        <f t="shared" si="0"/>
        <v>0.12370395218451101</v>
      </c>
      <c r="S15" s="46">
        <f t="shared" si="0"/>
        <v>0.12375046157878622</v>
      </c>
      <c r="T15" s="29">
        <f>B15/Tabela1!B15</f>
        <v>0.07881457279405321</v>
      </c>
      <c r="U15" s="9">
        <f>C15/Tabela1!C15</f>
        <v>0.07697970499445694</v>
      </c>
      <c r="V15" s="9">
        <f>D15/Tabela1!D15</f>
        <v>0.07659518434179471</v>
      </c>
      <c r="W15" s="9">
        <f>E15/Tabela1!E15</f>
        <v>0.0760992397725949</v>
      </c>
      <c r="X15" s="9">
        <f>F15/Tabela1!F15</f>
        <v>0.0774982587278163</v>
      </c>
      <c r="Y15" s="9">
        <f>G15/Tabela1!G15</f>
        <v>0.07366011801624778</v>
      </c>
      <c r="Z15" s="9">
        <f>H15/Tabela1!H15</f>
        <v>0.0780897677632019</v>
      </c>
      <c r="AA15" s="9">
        <f>I15/Tabela1!I15</f>
        <v>0.07804684875399469</v>
      </c>
      <c r="AB15" s="9">
        <f>J15/Tabela1!J15</f>
        <v>0.0766282539452742</v>
      </c>
    </row>
    <row r="16" spans="1:28" ht="18">
      <c r="A16" s="34" t="s">
        <v>42</v>
      </c>
      <c r="B16" s="15">
        <f>'[1]Total'!$Q$26</f>
        <v>3869.4785487410604</v>
      </c>
      <c r="C16" s="6">
        <f>'[2]Total'!$Q$26</f>
        <v>3740.3684570325163</v>
      </c>
      <c r="D16" s="6">
        <f>'[3]Total'!$Q$26</f>
        <v>4146.137948311739</v>
      </c>
      <c r="E16" s="6">
        <f>'[4]Total'!$Q$26</f>
        <v>4656.63642880948</v>
      </c>
      <c r="F16" s="6">
        <f>'[5]Total'!$Q$26</f>
        <v>5071.7402534496205</v>
      </c>
      <c r="G16" s="6">
        <f>'[6]Total'!$Q$26</f>
        <v>5203.686520297099</v>
      </c>
      <c r="H16" s="6">
        <f>'[7]Total'!$Q$26</f>
        <v>5195.583081064676</v>
      </c>
      <c r="I16" s="6">
        <f>'[8]Total'!$Q$26</f>
        <v>6154.702467795491</v>
      </c>
      <c r="J16" s="6">
        <f>'[9]Total'!$Q$26</f>
        <v>7397.749011456407</v>
      </c>
      <c r="K16" s="28">
        <f t="shared" si="2"/>
        <v>0.011020280485717036</v>
      </c>
      <c r="L16" s="29">
        <f t="shared" si="0"/>
        <v>0.009348007204301496</v>
      </c>
      <c r="M16" s="29">
        <f t="shared" si="0"/>
        <v>0.009374404042656602</v>
      </c>
      <c r="N16" s="29">
        <f t="shared" si="0"/>
        <v>0.009542191891964629</v>
      </c>
      <c r="O16" s="29">
        <f t="shared" si="0"/>
        <v>0.00981689244132187</v>
      </c>
      <c r="P16" s="29">
        <f t="shared" si="0"/>
        <v>0.01001997643998298</v>
      </c>
      <c r="Q16" s="29">
        <f t="shared" si="0"/>
        <v>0.009536496419381374</v>
      </c>
      <c r="R16" s="29">
        <f t="shared" si="0"/>
        <v>0.010678285233602335</v>
      </c>
      <c r="S16" s="46">
        <f t="shared" si="0"/>
        <v>0.012031289527554551</v>
      </c>
      <c r="T16" s="29">
        <f>B16/Tabela1!B16</f>
        <v>0.09022287233587624</v>
      </c>
      <c r="U16" s="9">
        <f>C16/Tabela1!C16</f>
        <v>0.09030561957151345</v>
      </c>
      <c r="V16" s="9">
        <f>D16/Tabela1!D16</f>
        <v>0.09213025683424969</v>
      </c>
      <c r="W16" s="9">
        <f>E16/Tabela1!E16</f>
        <v>0.09304712522098631</v>
      </c>
      <c r="X16" s="9">
        <f>F16/Tabela1!F16</f>
        <v>0.09036669256378058</v>
      </c>
      <c r="Y16" s="9">
        <f>G16/Tabela1!G16</f>
        <v>0.08857489523731638</v>
      </c>
      <c r="Z16" s="9">
        <f>H16/Tabela1!H16</f>
        <v>0.08536381245177241</v>
      </c>
      <c r="AA16" s="9">
        <f>I16/Tabela1!I16</f>
        <v>0.0881307988400752</v>
      </c>
      <c r="AB16" s="9">
        <f>J16/Tabela1!J16</f>
        <v>0.08789369956700852</v>
      </c>
    </row>
    <row r="17" spans="1:28" ht="18">
      <c r="A17" s="35" t="s">
        <v>41</v>
      </c>
      <c r="B17" s="14">
        <f>'[1]Total'!$V$26</f>
        <v>158169.88573567983</v>
      </c>
      <c r="C17" s="8">
        <f>'[2]Total'!$V$26</f>
        <v>180724.42974600027</v>
      </c>
      <c r="D17" s="8">
        <f>'[3]Total'!$V$26</f>
        <v>195018.2754053513</v>
      </c>
      <c r="E17" s="8">
        <f>'[4]Total'!$V$26</f>
        <v>213400.8312511642</v>
      </c>
      <c r="F17" s="8">
        <f>'[5]Total'!$V$26</f>
        <v>224520.84362108304</v>
      </c>
      <c r="G17" s="8">
        <f>'[6]Total'!$V$26</f>
        <v>216324.54971086897</v>
      </c>
      <c r="H17" s="8">
        <f>'[7]Total'!$V$26</f>
        <v>227222.28676032624</v>
      </c>
      <c r="I17" s="8">
        <f>'[8]Total'!$V$26</f>
        <v>239123.0191594349</v>
      </c>
      <c r="J17" s="8">
        <f>'[9]Total'!$V$26</f>
        <v>258737.4289518691</v>
      </c>
      <c r="K17" s="31">
        <f t="shared" si="2"/>
        <v>0.4504680626199925</v>
      </c>
      <c r="L17" s="32">
        <f t="shared" si="0"/>
        <v>0.4516702807934634</v>
      </c>
      <c r="M17" s="32">
        <f t="shared" si="0"/>
        <v>0.4409356688424364</v>
      </c>
      <c r="N17" s="32">
        <f t="shared" si="0"/>
        <v>0.437292391801345</v>
      </c>
      <c r="O17" s="32">
        <f t="shared" si="0"/>
        <v>0.43458396181939135</v>
      </c>
      <c r="P17" s="32">
        <f t="shared" si="0"/>
        <v>0.41654447919531457</v>
      </c>
      <c r="Q17" s="32">
        <f t="shared" si="0"/>
        <v>0.4170666680301566</v>
      </c>
      <c r="R17" s="32">
        <f t="shared" si="0"/>
        <v>0.41487363814342015</v>
      </c>
      <c r="S17" s="47">
        <f t="shared" si="0"/>
        <v>0.4207962333561465</v>
      </c>
      <c r="T17" s="32">
        <f>B17/Tabela1!B17</f>
        <v>0.09634154386304485</v>
      </c>
      <c r="U17" s="10">
        <f>C17/Tabela1!C17</f>
        <v>0.09863465398543121</v>
      </c>
      <c r="V17" s="10">
        <f>D17/Tabela1!D17</f>
        <v>0.0979793405580142</v>
      </c>
      <c r="W17" s="10">
        <f>E17/Tabela1!E17</f>
        <v>0.09708859607032003</v>
      </c>
      <c r="X17" s="10">
        <f>F17/Tabela1!F17</f>
        <v>0.09350200318130578</v>
      </c>
      <c r="Y17" s="10">
        <f>G17/Tabela1!G17</f>
        <v>0.08921218035347107</v>
      </c>
      <c r="Z17" s="10">
        <f>H17/Tabela1!H17</f>
        <v>0.08887945684031953</v>
      </c>
      <c r="AA17" s="53">
        <f>I17/Tabela1!I17</f>
        <v>0.0891733331988709</v>
      </c>
      <c r="AB17" s="53">
        <f>J17/Tabela1!J17</f>
        <v>0.09011442177753266</v>
      </c>
    </row>
    <row r="18" spans="1:28" ht="18">
      <c r="A18" s="36" t="s">
        <v>38</v>
      </c>
      <c r="B18" s="37">
        <f aca="true" t="shared" si="4" ref="B18:I18">B11+B14+B17</f>
        <v>351123.4177529459</v>
      </c>
      <c r="C18" s="38">
        <f t="shared" si="4"/>
        <v>400124.6870361184</v>
      </c>
      <c r="D18" s="38">
        <f t="shared" si="4"/>
        <v>442282.82986795285</v>
      </c>
      <c r="E18" s="38">
        <f t="shared" si="4"/>
        <v>488004.9030171758</v>
      </c>
      <c r="F18" s="38">
        <f t="shared" si="4"/>
        <v>516633.9841008482</v>
      </c>
      <c r="G18" s="38">
        <f t="shared" si="4"/>
        <v>519331.21314863476</v>
      </c>
      <c r="H18" s="38">
        <f t="shared" si="4"/>
        <v>544810.4683923018</v>
      </c>
      <c r="I18" s="38">
        <f t="shared" si="4"/>
        <v>576375.5446827668</v>
      </c>
      <c r="J18" s="38">
        <f>J11+J14+J17</f>
        <v>614875.8197958565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0.09035955809710115</v>
      </c>
      <c r="U18" s="40">
        <f>C18/Tabela1!C18</f>
        <v>0.09142819046329097</v>
      </c>
      <c r="V18" s="40">
        <f>D18/Tabela1!D18</f>
        <v>0.09185978737630827</v>
      </c>
      <c r="W18" s="40">
        <f>E18/Tabela1!E18</f>
        <v>0.09153034134384869</v>
      </c>
      <c r="X18" s="40">
        <f>F18/Tabela1!F18</f>
        <v>0.08939923958002077</v>
      </c>
      <c r="Y18" s="40">
        <f>G18/Tabela1!G18</f>
        <v>0.08661602107423662</v>
      </c>
      <c r="Z18" s="40">
        <f>H18/Tabela1!H18</f>
        <v>0.08690093553763709</v>
      </c>
      <c r="AA18" s="52">
        <f>I18/Tabela1!I18</f>
        <v>0.08752219006130965</v>
      </c>
      <c r="AB18" s="52">
        <f>J18/Tabela1!J18</f>
        <v>0.08778747026878198</v>
      </c>
    </row>
    <row r="19" spans="1:28" ht="18">
      <c r="A19" s="41" t="s">
        <v>39</v>
      </c>
      <c r="B19" s="16">
        <f>'[10]PIB_UF'!B$24</f>
        <v>351123.4177529455</v>
      </c>
      <c r="C19" s="7">
        <f>'[10]PIB_UF'!C$24</f>
        <v>400124.68703611824</v>
      </c>
      <c r="D19" s="7">
        <f>'[10]PIB_UF'!D$24</f>
        <v>442282.8298679531</v>
      </c>
      <c r="E19" s="7">
        <f>'[10]PIB_UF'!E$24</f>
        <v>488004.9030171755</v>
      </c>
      <c r="F19" s="7">
        <f>'[10]PIB_UF'!F$24</f>
        <v>516633.9841008475</v>
      </c>
      <c r="G19" s="7">
        <f>'[10]PIB_UF'!G$24</f>
        <v>519331.21314863546</v>
      </c>
      <c r="H19" s="7">
        <f>'[10]PIB_UF'!H$24</f>
        <v>544810.4683923016</v>
      </c>
      <c r="I19" s="7">
        <f>'[10]PIB_UF'!I$24</f>
        <v>576375.5446827656</v>
      </c>
      <c r="J19" s="7">
        <f>'[10]PIB_UF'!J$24</f>
        <v>614875.819795857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'[1]Total'!$E$27</f>
        <v>69817.92681418866</v>
      </c>
      <c r="C10" s="6">
        <f>'[2]Total'!$E$27</f>
        <v>86126.68539037797</v>
      </c>
      <c r="D10" s="6">
        <f>'[3]Total'!$E$27</f>
        <v>95958.30456398951</v>
      </c>
      <c r="E10" s="6">
        <f>'[4]Total'!$E$27</f>
        <v>97681.96722811363</v>
      </c>
      <c r="F10" s="6">
        <f>'[5]Total'!$E$27</f>
        <v>109804.16900522241</v>
      </c>
      <c r="G10" s="6">
        <f>'[6]Total'!$E$27</f>
        <v>100489.68772488087</v>
      </c>
      <c r="H10" s="6">
        <f>'[7]Total'!$E$27</f>
        <v>92228.23618031888</v>
      </c>
      <c r="I10" s="6">
        <f>'[8]Total'!$E$27</f>
        <v>95510.65532795092</v>
      </c>
      <c r="J10" s="6">
        <f>'[9]Total'!$E$27</f>
        <v>116261.86859235885</v>
      </c>
      <c r="K10" s="28">
        <f>B10/B$18</f>
        <v>0.818399882111734</v>
      </c>
      <c r="L10" s="29">
        <f aca="true" t="shared" si="0" ref="L10:S18">C10/C$18</f>
        <v>0.8126982035784116</v>
      </c>
      <c r="M10" s="29">
        <f t="shared" si="0"/>
        <v>0.821205201708522</v>
      </c>
      <c r="N10" s="29">
        <f t="shared" si="0"/>
        <v>0.8329355035961467</v>
      </c>
      <c r="O10" s="29">
        <f t="shared" si="0"/>
        <v>0.8526242049064149</v>
      </c>
      <c r="P10" s="29">
        <f t="shared" si="0"/>
        <v>0.8348678571252842</v>
      </c>
      <c r="Q10" s="29">
        <f t="shared" si="0"/>
        <v>0.8440829463796884</v>
      </c>
      <c r="R10" s="29">
        <f t="shared" si="0"/>
        <v>0.8422461072754319</v>
      </c>
      <c r="S10" s="46">
        <f t="shared" si="0"/>
        <v>0.8485025691995521</v>
      </c>
      <c r="T10" s="29">
        <f>B10/Tabela1!B10</f>
        <v>0.021138755378458763</v>
      </c>
      <c r="U10" s="9">
        <f>C10/Tabela1!C10</f>
        <v>0.023149465991009702</v>
      </c>
      <c r="V10" s="9">
        <f>D10/Tabela1!D10</f>
        <v>0.023437282439628226</v>
      </c>
      <c r="W10" s="9">
        <f>E10/Tabela1!E10</f>
        <v>0.021450837819321306</v>
      </c>
      <c r="X10" s="9">
        <f>F10/Tabela1!F10</f>
        <v>0.022081247258595</v>
      </c>
      <c r="Y10" s="9">
        <f>G10/Tabela1!G10</f>
        <v>0.019491362447342352</v>
      </c>
      <c r="Z10" s="9">
        <f>H10/Tabela1!H10</f>
        <v>0.017016838593651065</v>
      </c>
      <c r="AA10" s="9">
        <f>I10/Tabela1!I10</f>
        <v>0.016839192776483748</v>
      </c>
      <c r="AB10" s="9">
        <f>J10/Tabela1!J10</f>
        <v>0.01934103600681383</v>
      </c>
    </row>
    <row r="11" spans="1:28" ht="18">
      <c r="A11" s="30" t="s">
        <v>34</v>
      </c>
      <c r="B11" s="14">
        <f>+B12+B13</f>
        <v>30025.65539107314</v>
      </c>
      <c r="C11" s="8">
        <f aca="true" t="shared" si="1" ref="C11:I11">+C12+C13</f>
        <v>33669.12580293086</v>
      </c>
      <c r="D11" s="8">
        <f t="shared" si="1"/>
        <v>38216.00478271631</v>
      </c>
      <c r="E11" s="8">
        <f t="shared" si="1"/>
        <v>41297.29896971016</v>
      </c>
      <c r="F11" s="8">
        <f t="shared" si="1"/>
        <v>45060.41800017225</v>
      </c>
      <c r="G11" s="8">
        <f t="shared" si="1"/>
        <v>45375.87372702409</v>
      </c>
      <c r="H11" s="8">
        <f t="shared" si="1"/>
        <v>47136.18189671582</v>
      </c>
      <c r="I11" s="8">
        <f t="shared" si="1"/>
        <v>48135.9621303252</v>
      </c>
      <c r="J11" s="8">
        <f>+J12+J13</f>
        <v>51547.26284097568</v>
      </c>
      <c r="K11" s="31">
        <f aca="true" t="shared" si="2" ref="K11:K18">B11/B$18</f>
        <v>0.3519582140813152</v>
      </c>
      <c r="L11" s="32">
        <f t="shared" si="0"/>
        <v>0.31770452946229855</v>
      </c>
      <c r="M11" s="32">
        <f t="shared" si="0"/>
        <v>0.3270501918378164</v>
      </c>
      <c r="N11" s="32">
        <f t="shared" si="0"/>
        <v>0.35214264710873017</v>
      </c>
      <c r="O11" s="32">
        <f t="shared" si="0"/>
        <v>0.34989202521372653</v>
      </c>
      <c r="P11" s="32">
        <f t="shared" si="0"/>
        <v>0.37698254737723136</v>
      </c>
      <c r="Q11" s="32">
        <f t="shared" si="0"/>
        <v>0.4313955133944019</v>
      </c>
      <c r="R11" s="32">
        <f t="shared" si="0"/>
        <v>0.4244796204676381</v>
      </c>
      <c r="S11" s="47">
        <f t="shared" si="0"/>
        <v>0.3762023222689463</v>
      </c>
      <c r="T11" s="32">
        <f>B11/Tabela1!B11</f>
        <v>0.018555086480001197</v>
      </c>
      <c r="U11" s="10">
        <f>C11/Tabela1!C11</f>
        <v>0.018231249835757926</v>
      </c>
      <c r="V11" s="10">
        <f>D11/Tabela1!D11</f>
        <v>0.018561784751476455</v>
      </c>
      <c r="W11" s="10">
        <f>E11/Tabela1!E11</f>
        <v>0.017910858363426044</v>
      </c>
      <c r="X11" s="10">
        <f>F11/Tabela1!F11</f>
        <v>0.017914038854805095</v>
      </c>
      <c r="Y11" s="10">
        <f>G11/Tabela1!G11</f>
        <v>0.01698186156055123</v>
      </c>
      <c r="Z11" s="10">
        <f>H11/Tabela1!H11</f>
        <v>0.01681971752315337</v>
      </c>
      <c r="AA11" s="10">
        <f>I11/Tabela1!I11</f>
        <v>0.01648188745094659</v>
      </c>
      <c r="AB11" s="10">
        <f>J11/Tabela1!J11</f>
        <v>0.01686881284734687</v>
      </c>
    </row>
    <row r="12" spans="1:28" ht="18">
      <c r="A12" s="33" t="s">
        <v>35</v>
      </c>
      <c r="B12" s="15">
        <f>'[1]Total'!$G$27</f>
        <v>23575.69284053265</v>
      </c>
      <c r="C12" s="6">
        <f>'[2]Total'!$G$27</f>
        <v>26376.812126780278</v>
      </c>
      <c r="D12" s="6">
        <f>'[3]Total'!$G$27</f>
        <v>30244.809800587816</v>
      </c>
      <c r="E12" s="6">
        <f>'[4]Total'!$G$27</f>
        <v>32499.230037470246</v>
      </c>
      <c r="F12" s="6">
        <f>'[5]Total'!$G$27</f>
        <v>35682.82671459663</v>
      </c>
      <c r="G12" s="6">
        <f>'[6]Total'!$G$27</f>
        <v>35998.98410914469</v>
      </c>
      <c r="H12" s="6">
        <f>'[7]Total'!$G$27</f>
        <v>37410.71377719203</v>
      </c>
      <c r="I12" s="6">
        <f>'[8]Total'!$G$27</f>
        <v>38146.28588681693</v>
      </c>
      <c r="J12" s="6">
        <f>'[9]Total'!$G$27</f>
        <v>40897.36402644491</v>
      </c>
      <c r="K12" s="28">
        <f t="shared" si="2"/>
        <v>0.2763522940568511</v>
      </c>
      <c r="L12" s="29">
        <f t="shared" si="0"/>
        <v>0.24889368184084856</v>
      </c>
      <c r="M12" s="29">
        <f t="shared" si="0"/>
        <v>0.2588332010010138</v>
      </c>
      <c r="N12" s="29">
        <f t="shared" si="0"/>
        <v>0.2771213900159497</v>
      </c>
      <c r="O12" s="29">
        <f t="shared" si="0"/>
        <v>0.277075470193662</v>
      </c>
      <c r="P12" s="29">
        <f t="shared" si="0"/>
        <v>0.2990793921478913</v>
      </c>
      <c r="Q12" s="29">
        <f t="shared" si="0"/>
        <v>0.34238696107643884</v>
      </c>
      <c r="R12" s="29">
        <f t="shared" si="0"/>
        <v>0.3363871882657366</v>
      </c>
      <c r="S12" s="46">
        <f t="shared" si="0"/>
        <v>0.2984772124349682</v>
      </c>
      <c r="T12" s="29">
        <f>B12/Tabela1!B12</f>
        <v>0.018457660459907262</v>
      </c>
      <c r="U12" s="9">
        <f>C12/Tabela1!C12</f>
        <v>0.018145166581327945</v>
      </c>
      <c r="V12" s="9">
        <f>D12/Tabela1!D12</f>
        <v>0.018589505729677453</v>
      </c>
      <c r="W12" s="9">
        <f>E12/Tabela1!E12</f>
        <v>0.017835062938668017</v>
      </c>
      <c r="X12" s="9">
        <f>F12/Tabela1!F12</f>
        <v>0.01783776553424656</v>
      </c>
      <c r="Y12" s="9">
        <f>G12/Tabela1!G12</f>
        <v>0.016925978776642567</v>
      </c>
      <c r="Z12" s="9">
        <f>H12/Tabela1!H12</f>
        <v>0.01678143274958688</v>
      </c>
      <c r="AA12" s="9">
        <f>I12/Tabela1!I12</f>
        <v>0.016496725583579046</v>
      </c>
      <c r="AB12" s="9">
        <f>J12/Tabela1!J12</f>
        <v>0.01688370465832235</v>
      </c>
    </row>
    <row r="13" spans="1:28" ht="18">
      <c r="A13" s="33" t="s">
        <v>36</v>
      </c>
      <c r="B13" s="15">
        <f>'[1]Total'!$J$27+'[1]Total'!$P$27</f>
        <v>6449.962550540491</v>
      </c>
      <c r="C13" s="6">
        <f>'[2]Total'!$J$27+'[2]Total'!$P$27</f>
        <v>7292.31367615058</v>
      </c>
      <c r="D13" s="6">
        <f>'[3]Total'!$J$27+'[3]Total'!$P$27</f>
        <v>7971.194982128491</v>
      </c>
      <c r="E13" s="6">
        <f>'[4]Total'!$J$27+'[4]Total'!$P$27</f>
        <v>8798.068932239912</v>
      </c>
      <c r="F13" s="6">
        <f>'[5]Total'!$J$27+'[5]Total'!$P$27</f>
        <v>9377.59128557562</v>
      </c>
      <c r="G13" s="6">
        <f>'[6]Total'!$J$27+'[6]Total'!$P$27</f>
        <v>9376.889617879404</v>
      </c>
      <c r="H13" s="6">
        <f>'[7]Total'!$J$27+'[7]Total'!$P$27</f>
        <v>9725.468119523786</v>
      </c>
      <c r="I13" s="6">
        <f>'[8]Total'!$J$27+'[8]Total'!$P$27</f>
        <v>9989.676243508271</v>
      </c>
      <c r="J13" s="6">
        <f>'[9]Total'!$J$27+'[9]Total'!$P$27</f>
        <v>10649.898814530767</v>
      </c>
      <c r="K13" s="28">
        <f t="shared" si="2"/>
        <v>0.07560592002446412</v>
      </c>
      <c r="L13" s="29">
        <f t="shared" si="0"/>
        <v>0.06881084762144997</v>
      </c>
      <c r="M13" s="29">
        <f t="shared" si="0"/>
        <v>0.06821699083680259</v>
      </c>
      <c r="N13" s="29">
        <f t="shared" si="0"/>
        <v>0.07502125709278042</v>
      </c>
      <c r="O13" s="29">
        <f t="shared" si="0"/>
        <v>0.07281655502006448</v>
      </c>
      <c r="P13" s="29">
        <f t="shared" si="0"/>
        <v>0.07790315522934006</v>
      </c>
      <c r="Q13" s="29">
        <f t="shared" si="0"/>
        <v>0.08900855231796305</v>
      </c>
      <c r="R13" s="29">
        <f t="shared" si="0"/>
        <v>0.08809243220190152</v>
      </c>
      <c r="S13" s="46">
        <f t="shared" si="0"/>
        <v>0.0777251098339781</v>
      </c>
      <c r="T13" s="29">
        <f>B13/Tabela1!B13</f>
        <v>0.01892011718965838</v>
      </c>
      <c r="U13" s="9">
        <f>C13/Tabela1!C13</f>
        <v>0.01854955835063206</v>
      </c>
      <c r="V13" s="9">
        <f>D13/Tabela1!D13</f>
        <v>0.01845735180673972</v>
      </c>
      <c r="W13" s="9">
        <f>E13/Tabela1!E13</f>
        <v>0.01819651363536506</v>
      </c>
      <c r="X13" s="9">
        <f>F13/Tabela1!F13</f>
        <v>0.018210329512147776</v>
      </c>
      <c r="Y13" s="9">
        <f>G13/Tabela1!G13</f>
        <v>0.017199873834091637</v>
      </c>
      <c r="Z13" s="9">
        <f>H13/Tabela1!H13</f>
        <v>0.01696862938375659</v>
      </c>
      <c r="AA13" s="9">
        <f>I13/Tabela1!I13</f>
        <v>0.016425471723116224</v>
      </c>
      <c r="AB13" s="9">
        <f>J13/Tabela1!J13</f>
        <v>0.01681186915747388</v>
      </c>
    </row>
    <row r="14" spans="1:28" ht="18">
      <c r="A14" s="30" t="s">
        <v>43</v>
      </c>
      <c r="B14" s="14">
        <f aca="true" t="shared" si="3" ref="B14:I14">+B15+B16</f>
        <v>16306.01607916121</v>
      </c>
      <c r="C14" s="8">
        <f t="shared" si="3"/>
        <v>20719.202517881888</v>
      </c>
      <c r="D14" s="8">
        <f t="shared" si="3"/>
        <v>21858.737197265753</v>
      </c>
      <c r="E14" s="8">
        <f t="shared" si="3"/>
        <v>20651.537594311954</v>
      </c>
      <c r="F14" s="8">
        <f t="shared" si="3"/>
        <v>20210.663784926786</v>
      </c>
      <c r="G14" s="8">
        <f t="shared" si="3"/>
        <v>21106.637441882034</v>
      </c>
      <c r="H14" s="8">
        <f t="shared" si="3"/>
        <v>18242.007953868044</v>
      </c>
      <c r="I14" s="8">
        <f t="shared" si="3"/>
        <v>19233.014651420166</v>
      </c>
      <c r="J14" s="8">
        <f>+J15+J16</f>
        <v>22405.44180992563</v>
      </c>
      <c r="K14" s="31">
        <f t="shared" si="2"/>
        <v>0.19113775280685627</v>
      </c>
      <c r="L14" s="32">
        <f t="shared" si="0"/>
        <v>0.1955080308679927</v>
      </c>
      <c r="M14" s="32">
        <f t="shared" si="0"/>
        <v>0.18706571328804533</v>
      </c>
      <c r="N14" s="32">
        <f t="shared" si="0"/>
        <v>0.17609595050418156</v>
      </c>
      <c r="O14" s="32">
        <f t="shared" si="0"/>
        <v>0.15693485316968697</v>
      </c>
      <c r="P14" s="32">
        <f t="shared" si="0"/>
        <v>0.17535384546589042</v>
      </c>
      <c r="Q14" s="32">
        <f t="shared" si="0"/>
        <v>0.16695286020083802</v>
      </c>
      <c r="R14" s="32">
        <f t="shared" si="0"/>
        <v>0.16960339834030447</v>
      </c>
      <c r="S14" s="47">
        <f t="shared" si="0"/>
        <v>0.16351943392919488</v>
      </c>
      <c r="T14" s="32">
        <f>B14/Tabela1!B14</f>
        <v>0.026052318806127562</v>
      </c>
      <c r="U14" s="10">
        <f>C14/Tabela1!C14</f>
        <v>0.029711765448535703</v>
      </c>
      <c r="V14" s="10">
        <f>D14/Tabela1!D14</f>
        <v>0.028554700167818536</v>
      </c>
      <c r="W14" s="10">
        <f>E14/Tabela1!E14</f>
        <v>0.024944333801270476</v>
      </c>
      <c r="X14" s="10">
        <f>F14/Tabela1!F14</f>
        <v>0.02343692584163201</v>
      </c>
      <c r="Y14" s="10">
        <f>G14/Tabela1!G14</f>
        <v>0.023479603577435594</v>
      </c>
      <c r="Z14" s="10">
        <f>H14/Tabela1!H14</f>
        <v>0.020038015261781606</v>
      </c>
      <c r="AA14" s="10">
        <f>I14/Tabela1!I14</f>
        <v>0.01955789077508501</v>
      </c>
      <c r="AB14" s="10">
        <f>J14/Tabela1!J14</f>
        <v>0.020800515625308096</v>
      </c>
    </row>
    <row r="15" spans="1:28" ht="18">
      <c r="A15" s="33" t="s">
        <v>37</v>
      </c>
      <c r="B15" s="15">
        <f>'[1]Impostos'!$B$27</f>
        <v>15492.357730374122</v>
      </c>
      <c r="C15" s="6">
        <f>'[2]Impostos'!$B$27</f>
        <v>19849.536792901672</v>
      </c>
      <c r="D15" s="6">
        <f>'[3]Impostos'!$B$27</f>
        <v>20892.275978300917</v>
      </c>
      <c r="E15" s="6">
        <f>'[4]Impostos'!$B$27</f>
        <v>19592.37971276939</v>
      </c>
      <c r="F15" s="6">
        <f>'[5]Impostos'!$B$27</f>
        <v>18979.612141683512</v>
      </c>
      <c r="G15" s="6">
        <f>'[6]Impostos'!$B$27</f>
        <v>19876.292193065485</v>
      </c>
      <c r="H15" s="6">
        <f>'[7]Impostos'!$B$27</f>
        <v>17036.186914461232</v>
      </c>
      <c r="I15" s="6">
        <f>'[8]Impostos'!$B$27</f>
        <v>17889.28146358471</v>
      </c>
      <c r="J15" s="6">
        <f>'[9]Impostos'!$B$27</f>
        <v>20758.18628153064</v>
      </c>
      <c r="K15" s="28">
        <f t="shared" si="2"/>
        <v>0.18160011788826605</v>
      </c>
      <c r="L15" s="29">
        <f t="shared" si="0"/>
        <v>0.18730179642158848</v>
      </c>
      <c r="M15" s="29">
        <f t="shared" si="0"/>
        <v>0.17879479829147796</v>
      </c>
      <c r="N15" s="29">
        <f t="shared" si="0"/>
        <v>0.16706449640385324</v>
      </c>
      <c r="O15" s="29">
        <f t="shared" si="0"/>
        <v>0.14737579509358506</v>
      </c>
      <c r="P15" s="29">
        <f t="shared" si="0"/>
        <v>0.16513214287471575</v>
      </c>
      <c r="Q15" s="29">
        <f t="shared" si="0"/>
        <v>0.15591705362031147</v>
      </c>
      <c r="R15" s="29">
        <f t="shared" si="0"/>
        <v>0.15775389272456805</v>
      </c>
      <c r="S15" s="46">
        <f t="shared" si="0"/>
        <v>0.15149743080044786</v>
      </c>
      <c r="T15" s="29">
        <f>B15/Tabela1!B15</f>
        <v>0.02657319334137347</v>
      </c>
      <c r="U15" s="9">
        <f>C15/Tabela1!C15</f>
        <v>0.03026208459997724</v>
      </c>
      <c r="V15" s="9">
        <f>D15/Tabela1!D15</f>
        <v>0.028996872979081118</v>
      </c>
      <c r="W15" s="9">
        <f>E15/Tabela1!E15</f>
        <v>0.02518757358948551</v>
      </c>
      <c r="X15" s="9">
        <f>F15/Tabela1!F15</f>
        <v>0.02354151579262829</v>
      </c>
      <c r="Y15" s="9">
        <f>G15/Tabela1!G15</f>
        <v>0.02365701427191779</v>
      </c>
      <c r="Z15" s="9">
        <f>H15/Tabela1!H15</f>
        <v>0.020054227885925834</v>
      </c>
      <c r="AA15" s="9">
        <f>I15/Tabela1!I15</f>
        <v>0.019582094813967683</v>
      </c>
      <c r="AB15" s="9">
        <f>J15/Tabela1!J15</f>
        <v>0.02090470737552569</v>
      </c>
    </row>
    <row r="16" spans="1:28" ht="18">
      <c r="A16" s="34" t="s">
        <v>42</v>
      </c>
      <c r="B16" s="15">
        <f>'[1]Total'!$Q$27</f>
        <v>813.6583487870892</v>
      </c>
      <c r="C16" s="6">
        <f>'[2]Total'!$Q$27</f>
        <v>869.6657249802139</v>
      </c>
      <c r="D16" s="6">
        <f>'[3]Total'!$Q$27</f>
        <v>966.4612189648376</v>
      </c>
      <c r="E16" s="6">
        <f>'[4]Total'!$Q$27</f>
        <v>1059.1578815425623</v>
      </c>
      <c r="F16" s="6">
        <f>'[5]Total'!$Q$27</f>
        <v>1231.0516432432737</v>
      </c>
      <c r="G16" s="6">
        <f>'[6]Total'!$Q$27</f>
        <v>1230.3452488165487</v>
      </c>
      <c r="H16" s="6">
        <f>'[7]Total'!$Q$27</f>
        <v>1205.8210394068105</v>
      </c>
      <c r="I16" s="6">
        <f>'[8]Total'!$Q$27</f>
        <v>1343.7331878354546</v>
      </c>
      <c r="J16" s="6">
        <f>'[9]Total'!$Q$27</f>
        <v>1647.2555283949878</v>
      </c>
      <c r="K16" s="28">
        <f t="shared" si="2"/>
        <v>0.009537634918590216</v>
      </c>
      <c r="L16" s="29">
        <f t="shared" si="0"/>
        <v>0.008206234446404196</v>
      </c>
      <c r="M16" s="29">
        <f t="shared" si="0"/>
        <v>0.008270914996567407</v>
      </c>
      <c r="N16" s="29">
        <f t="shared" si="0"/>
        <v>0.009031454100328306</v>
      </c>
      <c r="O16" s="29">
        <f t="shared" si="0"/>
        <v>0.009559058076101922</v>
      </c>
      <c r="P16" s="29">
        <f t="shared" si="0"/>
        <v>0.010221702591174655</v>
      </c>
      <c r="Q16" s="29">
        <f t="shared" si="0"/>
        <v>0.01103580658052654</v>
      </c>
      <c r="R16" s="29">
        <f t="shared" si="0"/>
        <v>0.011849505615736403</v>
      </c>
      <c r="S16" s="46">
        <f t="shared" si="0"/>
        <v>0.01202200312874702</v>
      </c>
      <c r="T16" s="29">
        <f>B16/Tabela1!B16</f>
        <v>0.01897170184636936</v>
      </c>
      <c r="U16" s="9">
        <f>C16/Tabela1!C16</f>
        <v>0.02099678227335797</v>
      </c>
      <c r="V16" s="9">
        <f>D16/Tabela1!D16</f>
        <v>0.02147548427804452</v>
      </c>
      <c r="W16" s="9">
        <f>E16/Tabela1!E16</f>
        <v>0.021163687038775577</v>
      </c>
      <c r="X16" s="9">
        <f>F16/Tabela1!F16</f>
        <v>0.021934495817177567</v>
      </c>
      <c r="Y16" s="9">
        <f>G16/Tabela1!G16</f>
        <v>0.02094240325480517</v>
      </c>
      <c r="Z16" s="9">
        <f>H16/Tabela1!H16</f>
        <v>0.019811728433997283</v>
      </c>
      <c r="AA16" s="9">
        <f>I16/Tabela1!I16</f>
        <v>0.01924126793967946</v>
      </c>
      <c r="AB16" s="9">
        <f>J16/Tabela1!J16</f>
        <v>0.019571275302612514</v>
      </c>
    </row>
    <row r="17" spans="1:28" ht="18">
      <c r="A17" s="35" t="s">
        <v>41</v>
      </c>
      <c r="B17" s="14">
        <f>'[1]Total'!$V$27</f>
        <v>38978.61307432842</v>
      </c>
      <c r="C17" s="8">
        <f>'[2]Total'!$V$27</f>
        <v>51587.893862466895</v>
      </c>
      <c r="D17" s="8">
        <f>'[3]Total'!$V$27</f>
        <v>56775.83856230837</v>
      </c>
      <c r="E17" s="8">
        <f>'[4]Total'!$V$27</f>
        <v>55325.51037686091</v>
      </c>
      <c r="F17" s="8">
        <f>'[5]Total'!$V$27</f>
        <v>63512.699361806895</v>
      </c>
      <c r="G17" s="8">
        <f>'[6]Total'!$V$27</f>
        <v>53883.468749040236</v>
      </c>
      <c r="H17" s="8">
        <f>'[7]Total'!$V$27</f>
        <v>43886.23324419626</v>
      </c>
      <c r="I17" s="8">
        <f>'[8]Total'!$V$27</f>
        <v>46030.96000979027</v>
      </c>
      <c r="J17" s="8">
        <f>'[9]Total'!$V$27</f>
        <v>63067.350222988185</v>
      </c>
      <c r="K17" s="31">
        <f t="shared" si="2"/>
        <v>0.45690403311182853</v>
      </c>
      <c r="L17" s="32">
        <f t="shared" si="0"/>
        <v>0.48678743966970883</v>
      </c>
      <c r="M17" s="32">
        <f t="shared" si="0"/>
        <v>0.48588409487413814</v>
      </c>
      <c r="N17" s="32">
        <f t="shared" si="0"/>
        <v>0.47176140238708825</v>
      </c>
      <c r="O17" s="32">
        <f t="shared" si="0"/>
        <v>0.49317312161658644</v>
      </c>
      <c r="P17" s="32">
        <f t="shared" si="0"/>
        <v>0.44766360715687825</v>
      </c>
      <c r="Q17" s="32">
        <f t="shared" si="0"/>
        <v>0.40165162640476</v>
      </c>
      <c r="R17" s="32">
        <f t="shared" si="0"/>
        <v>0.40591698119205744</v>
      </c>
      <c r="S17" s="47">
        <f t="shared" si="0"/>
        <v>0.4602782438018589</v>
      </c>
      <c r="T17" s="32">
        <f>B17/Tabela1!B17</f>
        <v>0.02374193888902808</v>
      </c>
      <c r="U17" s="10">
        <f>C17/Tabela1!C17</f>
        <v>0.028155319500042224</v>
      </c>
      <c r="V17" s="10">
        <f>D17/Tabela1!D17</f>
        <v>0.028524809843593776</v>
      </c>
      <c r="W17" s="10">
        <f>E17/Tabela1!E17</f>
        <v>0.02517083039400787</v>
      </c>
      <c r="X17" s="10">
        <f>F17/Tabela1!F17</f>
        <v>0.026449947906855897</v>
      </c>
      <c r="Y17" s="10">
        <f>G17/Tabela1!G17</f>
        <v>0.022221526583713836</v>
      </c>
      <c r="Z17" s="10">
        <f>H17/Tabela1!H17</f>
        <v>0.017166382000309982</v>
      </c>
      <c r="AA17" s="53">
        <f>I17/Tabela1!I17</f>
        <v>0.017165784159324723</v>
      </c>
      <c r="AB17" s="53">
        <f>J17/Tabela1!J17</f>
        <v>0.02196542580409942</v>
      </c>
    </row>
    <row r="18" spans="1:28" ht="18">
      <c r="A18" s="36" t="s">
        <v>38</v>
      </c>
      <c r="B18" s="37">
        <f aca="true" t="shared" si="4" ref="B18:I18">B11+B14+B17</f>
        <v>85310.28454456278</v>
      </c>
      <c r="C18" s="38">
        <f t="shared" si="4"/>
        <v>105976.22218327963</v>
      </c>
      <c r="D18" s="38">
        <f t="shared" si="4"/>
        <v>116850.58054229044</v>
      </c>
      <c r="E18" s="38">
        <f t="shared" si="4"/>
        <v>117274.34694088303</v>
      </c>
      <c r="F18" s="38">
        <f t="shared" si="4"/>
        <v>128783.78114690594</v>
      </c>
      <c r="G18" s="38">
        <f t="shared" si="4"/>
        <v>120365.97991794636</v>
      </c>
      <c r="H18" s="38">
        <f t="shared" si="4"/>
        <v>109264.42309478013</v>
      </c>
      <c r="I18" s="38">
        <f t="shared" si="4"/>
        <v>113399.93679153564</v>
      </c>
      <c r="J18" s="38">
        <f>J11+J14+J17</f>
        <v>137020.0548738895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0.02195410281067753</v>
      </c>
      <c r="U18" s="40">
        <f>C18/Tabela1!C18</f>
        <v>0.02421548717257305</v>
      </c>
      <c r="V18" s="40">
        <f>D18/Tabela1!D18</f>
        <v>0.024269243024011736</v>
      </c>
      <c r="W18" s="40">
        <f>E18/Tabela1!E18</f>
        <v>0.021996010572865418</v>
      </c>
      <c r="X18" s="40">
        <f>F18/Tabela1!F18</f>
        <v>0.022284968583340052</v>
      </c>
      <c r="Y18" s="40">
        <f>G18/Tabela1!G18</f>
        <v>0.02007509271392499</v>
      </c>
      <c r="Z18" s="40">
        <f>H18/Tabela1!H18</f>
        <v>0.017428410683693756</v>
      </c>
      <c r="AA18" s="52">
        <f>I18/Tabela1!I18</f>
        <v>0.01721969454181465</v>
      </c>
      <c r="AB18" s="52">
        <f>J18/Tabela1!J18</f>
        <v>0.019562720806718423</v>
      </c>
    </row>
    <row r="19" spans="1:28" ht="18">
      <c r="A19" s="41" t="s">
        <v>39</v>
      </c>
      <c r="B19" s="16">
        <f>'[10]PIB_UF'!B$25</f>
        <v>85310.28454456285</v>
      </c>
      <c r="C19" s="7">
        <f>'[10]PIB_UF'!C$25</f>
        <v>105976.22218327958</v>
      </c>
      <c r="D19" s="7">
        <f>'[10]PIB_UF'!D$25</f>
        <v>116850.58054229038</v>
      </c>
      <c r="E19" s="7">
        <f>'[10]PIB_UF'!E$25</f>
        <v>117274.34694088306</v>
      </c>
      <c r="F19" s="7">
        <f>'[10]PIB_UF'!F$25</f>
        <v>128783.78114690603</v>
      </c>
      <c r="G19" s="7">
        <f>'[10]PIB_UF'!G$25</f>
        <v>120365.97991794649</v>
      </c>
      <c r="H19" s="7">
        <f>'[10]PIB_UF'!H$25</f>
        <v>109264.42309478008</v>
      </c>
      <c r="I19" s="7">
        <f>'[10]PIB_UF'!I$25</f>
        <v>113399.93679153567</v>
      </c>
      <c r="J19" s="7">
        <f>'[10]PIB_UF'!J$25</f>
        <v>137020.05487388946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'[1]Total'!$E$28</f>
        <v>379412.00772209413</v>
      </c>
      <c r="C10" s="6">
        <f>'[2]Total'!$E$28</f>
        <v>436279.8393849056</v>
      </c>
      <c r="D10" s="6">
        <f>'[3]Total'!$E$28</f>
        <v>489621.32428560156</v>
      </c>
      <c r="E10" s="6">
        <f>'[4]Total'!$E$28</f>
        <v>534960.4458493087</v>
      </c>
      <c r="F10" s="6">
        <f>'[5]Total'!$E$28</f>
        <v>579338.8273526467</v>
      </c>
      <c r="G10" s="6">
        <f>'[6]Total'!$E$28</f>
        <v>556399.2225614979</v>
      </c>
      <c r="H10" s="6">
        <f>'[7]Total'!$E$28</f>
        <v>542132.6208717115</v>
      </c>
      <c r="I10" s="6">
        <f>'[8]Total'!$E$28</f>
        <v>563487.4814884393</v>
      </c>
      <c r="J10" s="6">
        <f>'[9]Total'!$E$28</f>
        <v>630432.5744070596</v>
      </c>
      <c r="K10" s="28">
        <f>B10/B$18</f>
        <v>0.8434037461780882</v>
      </c>
      <c r="L10" s="29">
        <f aca="true" t="shared" si="0" ref="L10:S18">C10/C$18</f>
        <v>0.8508329700874864</v>
      </c>
      <c r="M10" s="29">
        <f t="shared" si="0"/>
        <v>0.8516857235339328</v>
      </c>
      <c r="N10" s="29">
        <f t="shared" si="0"/>
        <v>0.8515413032602064</v>
      </c>
      <c r="O10" s="29">
        <f t="shared" si="0"/>
        <v>0.8632972993560051</v>
      </c>
      <c r="P10" s="29">
        <f t="shared" si="0"/>
        <v>0.8441303931627467</v>
      </c>
      <c r="Q10" s="29">
        <f t="shared" si="0"/>
        <v>0.8465515295871592</v>
      </c>
      <c r="R10" s="29">
        <f t="shared" si="0"/>
        <v>0.8390153750805435</v>
      </c>
      <c r="S10" s="46">
        <f t="shared" si="0"/>
        <v>0.8307637327533642</v>
      </c>
      <c r="T10" s="29">
        <f>B10/Tabela1!B10</f>
        <v>0.1148744740048245</v>
      </c>
      <c r="U10" s="9">
        <f>C10/Tabela1!C10</f>
        <v>0.11726499468342914</v>
      </c>
      <c r="V10" s="9">
        <f>D10/Tabela1!D10</f>
        <v>0.11958728656042598</v>
      </c>
      <c r="W10" s="9">
        <f>E10/Tabela1!E10</f>
        <v>0.11747664476153839</v>
      </c>
      <c r="X10" s="9">
        <f>F10/Tabela1!F10</f>
        <v>0.11650308006674906</v>
      </c>
      <c r="Y10" s="9">
        <f>G10/Tabela1!G10</f>
        <v>0.1079213117076936</v>
      </c>
      <c r="Z10" s="9">
        <f>H10/Tabela1!H10</f>
        <v>0.10002775383983327</v>
      </c>
      <c r="AA10" s="9">
        <f>I10/Tabela1!I10</f>
        <v>0.09934676183864809</v>
      </c>
      <c r="AB10" s="9">
        <f>J10/Tabela1!J10</f>
        <v>0.10487719893981354</v>
      </c>
    </row>
    <row r="11" spans="1:28" ht="18">
      <c r="A11" s="30" t="s">
        <v>34</v>
      </c>
      <c r="B11" s="14">
        <f>+B12+B13</f>
        <v>185628.47365354895</v>
      </c>
      <c r="C11" s="8">
        <f aca="true" t="shared" si="1" ref="C11:I11">+C12+C13</f>
        <v>213089.91543941837</v>
      </c>
      <c r="D11" s="8">
        <f t="shared" si="1"/>
        <v>239536.9046469466</v>
      </c>
      <c r="E11" s="8">
        <f t="shared" si="1"/>
        <v>269367.0045231519</v>
      </c>
      <c r="F11" s="8">
        <f t="shared" si="1"/>
        <v>293075.38718771347</v>
      </c>
      <c r="G11" s="8">
        <f t="shared" si="1"/>
        <v>306812.1026838979</v>
      </c>
      <c r="H11" s="8">
        <f t="shared" si="1"/>
        <v>318260.2663731056</v>
      </c>
      <c r="I11" s="8">
        <f t="shared" si="1"/>
        <v>313926.61079969746</v>
      </c>
      <c r="J11" s="8">
        <f>+J12+J13</f>
        <v>321581.95279504574</v>
      </c>
      <c r="K11" s="31">
        <f aca="true" t="shared" si="2" ref="K11:K18">B11/B$18</f>
        <v>0.4126378366796398</v>
      </c>
      <c r="L11" s="32">
        <f t="shared" si="0"/>
        <v>0.41556796643325344</v>
      </c>
      <c r="M11" s="32">
        <f t="shared" si="0"/>
        <v>0.41666927445405133</v>
      </c>
      <c r="N11" s="32">
        <f t="shared" si="0"/>
        <v>0.42877399977260217</v>
      </c>
      <c r="O11" s="32">
        <f t="shared" si="0"/>
        <v>0.43672403491930856</v>
      </c>
      <c r="P11" s="32">
        <f t="shared" si="0"/>
        <v>0.4654740883233748</v>
      </c>
      <c r="Q11" s="32">
        <f t="shared" si="0"/>
        <v>0.4969701230517261</v>
      </c>
      <c r="R11" s="32">
        <f t="shared" si="0"/>
        <v>0.4674269824276048</v>
      </c>
      <c r="S11" s="47">
        <f t="shared" si="0"/>
        <v>0.42377033537868647</v>
      </c>
      <c r="T11" s="32">
        <f>B11/Tabela1!B11</f>
        <v>0.1147136452787058</v>
      </c>
      <c r="U11" s="10">
        <f>C11/Tabela1!C11</f>
        <v>0.11538450711774616</v>
      </c>
      <c r="V11" s="10">
        <f>D11/Tabela1!D11</f>
        <v>0.11634477464013797</v>
      </c>
      <c r="W11" s="10">
        <f>E11/Tabela1!E11</f>
        <v>0.1168259035374966</v>
      </c>
      <c r="X11" s="10">
        <f>F11/Tabela1!F11</f>
        <v>0.1165138741821631</v>
      </c>
      <c r="Y11" s="10">
        <f>G11/Tabela1!G11</f>
        <v>0.11482402926770681</v>
      </c>
      <c r="Z11" s="10">
        <f>H11/Tabela1!H11</f>
        <v>0.11356557879398697</v>
      </c>
      <c r="AA11" s="10">
        <f>I11/Tabela1!I11</f>
        <v>0.10748934555518298</v>
      </c>
      <c r="AB11" s="10">
        <f>J11/Tabela1!J11</f>
        <v>0.10523751364877096</v>
      </c>
    </row>
    <row r="12" spans="1:28" ht="18">
      <c r="A12" s="33" t="s">
        <v>35</v>
      </c>
      <c r="B12" s="15">
        <f>'[1]Total'!$G$28</f>
        <v>144966.96325590808</v>
      </c>
      <c r="C12" s="6">
        <f>'[2]Total'!$G$28</f>
        <v>165868.7253544779</v>
      </c>
      <c r="D12" s="6">
        <f>'[3]Total'!$G$28</f>
        <v>187916.00900586444</v>
      </c>
      <c r="E12" s="6">
        <f>'[4]Total'!$G$28</f>
        <v>210561.93045731782</v>
      </c>
      <c r="F12" s="6">
        <f>'[5]Total'!$G$28</f>
        <v>230755.66268569353</v>
      </c>
      <c r="G12" s="6">
        <f>'[6]Total'!$G$28</f>
        <v>241742.90905186</v>
      </c>
      <c r="H12" s="6">
        <f>'[7]Total'!$G$28</f>
        <v>250941.84072613547</v>
      </c>
      <c r="I12" s="6">
        <f>'[8]Total'!$G$28</f>
        <v>246849.2388479642</v>
      </c>
      <c r="J12" s="6">
        <f>'[9]Total'!$G$28</f>
        <v>252901.7903698273</v>
      </c>
      <c r="K12" s="28">
        <f t="shared" si="2"/>
        <v>0.3222504227426809</v>
      </c>
      <c r="L12" s="29">
        <f t="shared" si="0"/>
        <v>0.32347719857269824</v>
      </c>
      <c r="M12" s="29">
        <f t="shared" si="0"/>
        <v>0.32687584089048466</v>
      </c>
      <c r="N12" s="29">
        <f t="shared" si="0"/>
        <v>0.3351690430008285</v>
      </c>
      <c r="O12" s="29">
        <f t="shared" si="0"/>
        <v>0.34385877659534775</v>
      </c>
      <c r="P12" s="29">
        <f t="shared" si="0"/>
        <v>0.36675561105712723</v>
      </c>
      <c r="Q12" s="29">
        <f t="shared" si="0"/>
        <v>0.3918509806005517</v>
      </c>
      <c r="R12" s="29">
        <f t="shared" si="0"/>
        <v>0.36755085698318307</v>
      </c>
      <c r="S12" s="46">
        <f t="shared" si="0"/>
        <v>0.3332658303471284</v>
      </c>
      <c r="T12" s="29">
        <f>B12/Tabela1!B12</f>
        <v>0.11349617607339635</v>
      </c>
      <c r="U12" s="9">
        <f>C12/Tabela1!C12</f>
        <v>0.11410460209229692</v>
      </c>
      <c r="V12" s="9">
        <f>D12/Tabela1!D12</f>
        <v>0.11549967578386769</v>
      </c>
      <c r="W12" s="9">
        <f>E12/Tabela1!E12</f>
        <v>0.11555305396047537</v>
      </c>
      <c r="X12" s="9">
        <f>F12/Tabela1!F12</f>
        <v>0.11535424140048035</v>
      </c>
      <c r="Y12" s="9">
        <f>G12/Tabela1!G12</f>
        <v>0.11366252268702796</v>
      </c>
      <c r="Z12" s="9">
        <f>H12/Tabela1!H12</f>
        <v>0.11256571177133168</v>
      </c>
      <c r="AA12" s="9">
        <f>I12/Tabela1!I12</f>
        <v>0.1067523104575051</v>
      </c>
      <c r="AB12" s="9">
        <f>J12/Tabela1!J12</f>
        <v>0.1044057297532456</v>
      </c>
    </row>
    <row r="13" spans="1:28" ht="18">
      <c r="A13" s="33" t="s">
        <v>36</v>
      </c>
      <c r="B13" s="15">
        <f>'[1]Total'!$J$28+'[1]Total'!$P$28</f>
        <v>40661.51039764088</v>
      </c>
      <c r="C13" s="6">
        <f>'[2]Total'!$J$28+'[2]Total'!$P$28</f>
        <v>47221.19008494046</v>
      </c>
      <c r="D13" s="6">
        <f>'[3]Total'!$J$28+'[3]Total'!$P$28</f>
        <v>51620.89564108218</v>
      </c>
      <c r="E13" s="6">
        <f>'[4]Total'!$J$28+'[4]Total'!$P$28</f>
        <v>58805.07406583405</v>
      </c>
      <c r="F13" s="6">
        <f>'[5]Total'!$J$28+'[5]Total'!$P$28</f>
        <v>62319.72450201995</v>
      </c>
      <c r="G13" s="6">
        <f>'[6]Total'!$J$28+'[6]Total'!$P$28</f>
        <v>65069.19363203787</v>
      </c>
      <c r="H13" s="6">
        <f>'[7]Total'!$J$28+'[7]Total'!$P$28</f>
        <v>67318.4256469701</v>
      </c>
      <c r="I13" s="6">
        <f>'[8]Total'!$J$28+'[8]Total'!$P$28</f>
        <v>67077.37195173324</v>
      </c>
      <c r="J13" s="6">
        <f>'[9]Total'!$J$28+'[9]Total'!$P$28</f>
        <v>68680.16242521844</v>
      </c>
      <c r="K13" s="28">
        <f t="shared" si="2"/>
        <v>0.09038741393695898</v>
      </c>
      <c r="L13" s="29">
        <f t="shared" si="0"/>
        <v>0.09209076786055521</v>
      </c>
      <c r="M13" s="29">
        <f t="shared" si="0"/>
        <v>0.0897934335635667</v>
      </c>
      <c r="N13" s="29">
        <f t="shared" si="0"/>
        <v>0.09360495677177362</v>
      </c>
      <c r="O13" s="29">
        <f t="shared" si="0"/>
        <v>0.09286525832396082</v>
      </c>
      <c r="P13" s="29">
        <f t="shared" si="0"/>
        <v>0.09871847726624751</v>
      </c>
      <c r="Q13" s="29">
        <f t="shared" si="0"/>
        <v>0.10511914245117444</v>
      </c>
      <c r="R13" s="29">
        <f t="shared" si="0"/>
        <v>0.09987612544442166</v>
      </c>
      <c r="S13" s="46">
        <f t="shared" si="0"/>
        <v>0.09050450503155805</v>
      </c>
      <c r="T13" s="29">
        <f>B13/Tabela1!B13</f>
        <v>0.11927519513542152</v>
      </c>
      <c r="U13" s="9">
        <f>C13/Tabela1!C13</f>
        <v>0.12011718910715764</v>
      </c>
      <c r="V13" s="9">
        <f>D13/Tabela1!D13</f>
        <v>0.11952850652412912</v>
      </c>
      <c r="W13" s="9">
        <f>E13/Tabela1!E13</f>
        <v>0.1216229766223458</v>
      </c>
      <c r="X13" s="9">
        <f>F13/Tabela1!F13</f>
        <v>0.12101857329116815</v>
      </c>
      <c r="Y13" s="9">
        <f>G13/Tabela1!G13</f>
        <v>0.11935534772885968</v>
      </c>
      <c r="Z13" s="9">
        <f>H13/Tabela1!H13</f>
        <v>0.11745464603480124</v>
      </c>
      <c r="AA13" s="9">
        <f>I13/Tabela1!I13</f>
        <v>0.11029160999788425</v>
      </c>
      <c r="AB13" s="9">
        <f>J13/Tabela1!J13</f>
        <v>0.10841811030461887</v>
      </c>
    </row>
    <row r="14" spans="1:28" ht="18">
      <c r="A14" s="30" t="s">
        <v>43</v>
      </c>
      <c r="B14" s="14">
        <f aca="true" t="shared" si="3" ref="B14:I14">+B15+B16</f>
        <v>75213.31854536779</v>
      </c>
      <c r="C14" s="8">
        <f t="shared" si="3"/>
        <v>81585.30563142362</v>
      </c>
      <c r="D14" s="8">
        <f t="shared" si="3"/>
        <v>91058.22848531073</v>
      </c>
      <c r="E14" s="8">
        <f t="shared" si="3"/>
        <v>99752.83218463899</v>
      </c>
      <c r="F14" s="8">
        <f t="shared" si="3"/>
        <v>98768.71311448362</v>
      </c>
      <c r="G14" s="8">
        <f t="shared" si="3"/>
        <v>110098.9107534641</v>
      </c>
      <c r="H14" s="8">
        <f t="shared" si="3"/>
        <v>105650.45700234667</v>
      </c>
      <c r="I14" s="8">
        <f t="shared" si="3"/>
        <v>116003.15121467672</v>
      </c>
      <c r="J14" s="8">
        <f>+J15+J16</f>
        <v>137859.15196040695</v>
      </c>
      <c r="K14" s="31">
        <f t="shared" si="2"/>
        <v>0.16719342912866664</v>
      </c>
      <c r="L14" s="32">
        <f t="shared" si="0"/>
        <v>0.15910766815112456</v>
      </c>
      <c r="M14" s="32">
        <f t="shared" si="0"/>
        <v>0.15839382266363977</v>
      </c>
      <c r="N14" s="32">
        <f t="shared" si="0"/>
        <v>0.1587849295802547</v>
      </c>
      <c r="O14" s="32">
        <f t="shared" si="0"/>
        <v>0.1471794384682237</v>
      </c>
      <c r="P14" s="32">
        <f t="shared" si="0"/>
        <v>0.16703444766377173</v>
      </c>
      <c r="Q14" s="32">
        <f t="shared" si="0"/>
        <v>0.1649754184374812</v>
      </c>
      <c r="R14" s="32">
        <f t="shared" si="0"/>
        <v>0.17272509261397642</v>
      </c>
      <c r="S14" s="47">
        <f t="shared" si="0"/>
        <v>0.18166634835542605</v>
      </c>
      <c r="T14" s="32">
        <f>B14/Tabela1!B14</f>
        <v>0.12016922733903895</v>
      </c>
      <c r="U14" s="10">
        <f>C14/Tabela1!C14</f>
        <v>0.11699501768351682</v>
      </c>
      <c r="V14" s="10">
        <f>D14/Tabela1!D14</f>
        <v>0.11895199565947501</v>
      </c>
      <c r="W14" s="10">
        <f>E14/Tabela1!E14</f>
        <v>0.1204882654510478</v>
      </c>
      <c r="X14" s="10">
        <f>F14/Tabela1!F14</f>
        <v>0.11453532795216727</v>
      </c>
      <c r="Y14" s="10">
        <f>G14/Tabela1!G14</f>
        <v>0.1224770542402557</v>
      </c>
      <c r="Z14" s="10">
        <f>H14/Tabela1!H14</f>
        <v>0.11605221723293509</v>
      </c>
      <c r="AA14" s="10">
        <f>I14/Tabela1!I14</f>
        <v>0.11796262843562025</v>
      </c>
      <c r="AB14" s="10">
        <f>J14/Tabela1!J14</f>
        <v>0.12798415084918544</v>
      </c>
    </row>
    <row r="15" spans="1:28" ht="18">
      <c r="A15" s="33" t="s">
        <v>37</v>
      </c>
      <c r="B15" s="15">
        <f>'[1]Impostos'!$B$28</f>
        <v>70446.09338477446</v>
      </c>
      <c r="C15" s="6">
        <f>'[2]Impostos'!$B$28</f>
        <v>76488.06538968885</v>
      </c>
      <c r="D15" s="6">
        <f>'[3]Impostos'!$B$28</f>
        <v>85263.648840397</v>
      </c>
      <c r="E15" s="6">
        <f>'[4]Impostos'!$B$28</f>
        <v>93265.62351592594</v>
      </c>
      <c r="F15" s="6">
        <f>'[5]Impostos'!$B$28</f>
        <v>91738.01695674338</v>
      </c>
      <c r="G15" s="6">
        <f>'[6]Impostos'!$B$28</f>
        <v>102739.72927366623</v>
      </c>
      <c r="H15" s="6">
        <f>'[7]Impostos'!$B$28</f>
        <v>98268.58558065325</v>
      </c>
      <c r="I15" s="6">
        <f>'[8]Impostos'!$B$28</f>
        <v>108118.18656543376</v>
      </c>
      <c r="J15" s="6">
        <f>'[9]Impostos'!$B$28</f>
        <v>128426.47245773819</v>
      </c>
      <c r="K15" s="28">
        <f t="shared" si="2"/>
        <v>0.1565962538219118</v>
      </c>
      <c r="L15" s="29">
        <f t="shared" si="0"/>
        <v>0.1491670299125136</v>
      </c>
      <c r="M15" s="29">
        <f t="shared" si="0"/>
        <v>0.14831427646606726</v>
      </c>
      <c r="N15" s="29">
        <f t="shared" si="0"/>
        <v>0.14845869673979364</v>
      </c>
      <c r="O15" s="29">
        <f t="shared" si="0"/>
        <v>0.13670270064399498</v>
      </c>
      <c r="P15" s="29">
        <f t="shared" si="0"/>
        <v>0.15586960683725323</v>
      </c>
      <c r="Q15" s="29">
        <f t="shared" si="0"/>
        <v>0.1534484704128408</v>
      </c>
      <c r="R15" s="29">
        <f t="shared" si="0"/>
        <v>0.1609846249194565</v>
      </c>
      <c r="S15" s="46">
        <f t="shared" si="0"/>
        <v>0.1692362672466357</v>
      </c>
      <c r="T15" s="29">
        <f>B15/Tabela1!B15</f>
        <v>0.1208323285737126</v>
      </c>
      <c r="U15" s="9">
        <f>C15/Tabela1!C15</f>
        <v>0.11661170383276165</v>
      </c>
      <c r="V15" s="9">
        <f>D15/Tabela1!D15</f>
        <v>0.11833939000833729</v>
      </c>
      <c r="W15" s="9">
        <f>E15/Tabela1!E15</f>
        <v>0.11990043017314428</v>
      </c>
      <c r="X15" s="9">
        <f>F15/Tabela1!F15</f>
        <v>0.11378799307644927</v>
      </c>
      <c r="Y15" s="9">
        <f>G15/Tabela1!G15</f>
        <v>0.12228212476007268</v>
      </c>
      <c r="Z15" s="9">
        <f>H15/Tabela1!H15</f>
        <v>0.1156773296252807</v>
      </c>
      <c r="AA15" s="9">
        <f>I15/Tabela1!I15</f>
        <v>0.11834911227420107</v>
      </c>
      <c r="AB15" s="9">
        <f>J15/Tabela1!J15</f>
        <v>0.12933296722501827</v>
      </c>
    </row>
    <row r="16" spans="1:28" ht="18">
      <c r="A16" s="34" t="s">
        <v>42</v>
      </c>
      <c r="B16" s="15">
        <f>'[1]Total'!$Q$28</f>
        <v>4767.22516059333</v>
      </c>
      <c r="C16" s="6">
        <f>'[2]Total'!$Q$28</f>
        <v>5097.240241734758</v>
      </c>
      <c r="D16" s="6">
        <f>'[3]Total'!$Q$28</f>
        <v>5794.579644913728</v>
      </c>
      <c r="E16" s="6">
        <f>'[4]Total'!$Q$28</f>
        <v>6487.208668713054</v>
      </c>
      <c r="F16" s="6">
        <f>'[5]Total'!$Q$28</f>
        <v>7030.696157740237</v>
      </c>
      <c r="G16" s="6">
        <f>'[6]Total'!$Q$28</f>
        <v>7359.181479797858</v>
      </c>
      <c r="H16" s="6">
        <f>'[7]Total'!$Q$28</f>
        <v>7381.871421693411</v>
      </c>
      <c r="I16" s="6">
        <f>'[8]Total'!$Q$28</f>
        <v>7884.964649242965</v>
      </c>
      <c r="J16" s="6">
        <f>'[9]Total'!$Q$28</f>
        <v>9432.67950266875</v>
      </c>
      <c r="K16" s="28">
        <f t="shared" si="2"/>
        <v>0.010597175306754839</v>
      </c>
      <c r="L16" s="29">
        <f t="shared" si="0"/>
        <v>0.00994063823861096</v>
      </c>
      <c r="M16" s="29">
        <f t="shared" si="0"/>
        <v>0.010079546197572502</v>
      </c>
      <c r="N16" s="29">
        <f t="shared" si="0"/>
        <v>0.01032623284046106</v>
      </c>
      <c r="O16" s="29">
        <f t="shared" si="0"/>
        <v>0.010476737824228723</v>
      </c>
      <c r="P16" s="29">
        <f t="shared" si="0"/>
        <v>0.011164840826518507</v>
      </c>
      <c r="Q16" s="29">
        <f t="shared" si="0"/>
        <v>0.011526948024640394</v>
      </c>
      <c r="R16" s="29">
        <f t="shared" si="0"/>
        <v>0.01174046769451992</v>
      </c>
      <c r="S16" s="46">
        <f t="shared" si="0"/>
        <v>0.012430081108790318</v>
      </c>
      <c r="T16" s="29">
        <f>B16/Tabela1!B16</f>
        <v>0.1111552219873468</v>
      </c>
      <c r="U16" s="9">
        <f>C16/Tabela1!C16</f>
        <v>0.12306526574119984</v>
      </c>
      <c r="V16" s="9">
        <f>D16/Tabela1!D16</f>
        <v>0.1287598525634675</v>
      </c>
      <c r="W16" s="9">
        <f>E16/Tabela1!E16</f>
        <v>0.12962491844928775</v>
      </c>
      <c r="X16" s="9">
        <f>F16/Tabela1!F16</f>
        <v>0.12527076041871993</v>
      </c>
      <c r="Y16" s="9">
        <f>G16/Tabela1!G16</f>
        <v>0.12526479565265553</v>
      </c>
      <c r="Z16" s="9">
        <f>H16/Tabela1!H16</f>
        <v>0.1212846908138376</v>
      </c>
      <c r="AA16" s="9">
        <f>I16/Tabela1!I16</f>
        <v>0.11290687681486575</v>
      </c>
      <c r="AB16" s="9">
        <f>J16/Tabela1!J16</f>
        <v>0.11207099579014042</v>
      </c>
    </row>
    <row r="17" spans="1:28" ht="18">
      <c r="A17" s="35" t="s">
        <v>41</v>
      </c>
      <c r="B17" s="14">
        <f>'[1]Total'!$V$28</f>
        <v>189016.30890795184</v>
      </c>
      <c r="C17" s="8">
        <f>'[2]Total'!$V$28</f>
        <v>218092.68370375244</v>
      </c>
      <c r="D17" s="8">
        <f>'[3]Total'!$V$28</f>
        <v>244289.8399937412</v>
      </c>
      <c r="E17" s="8">
        <f>'[4]Total'!$V$28</f>
        <v>259106.2326574438</v>
      </c>
      <c r="F17" s="8">
        <f>'[5]Total'!$V$28</f>
        <v>279232.744007193</v>
      </c>
      <c r="G17" s="8">
        <f>'[6]Total'!$V$28</f>
        <v>242227.9383978022</v>
      </c>
      <c r="H17" s="8">
        <f>'[7]Total'!$V$28</f>
        <v>216490.48307691253</v>
      </c>
      <c r="I17" s="8">
        <f>'[8]Total'!$V$28</f>
        <v>241675.90603949883</v>
      </c>
      <c r="J17" s="8">
        <f>'[9]Total'!$V$28</f>
        <v>299417.9421093451</v>
      </c>
      <c r="K17" s="31">
        <f t="shared" si="2"/>
        <v>0.4201687341916935</v>
      </c>
      <c r="L17" s="32">
        <f t="shared" si="0"/>
        <v>0.4253243654156219</v>
      </c>
      <c r="M17" s="32">
        <f t="shared" si="0"/>
        <v>0.4249369028823089</v>
      </c>
      <c r="N17" s="32">
        <f t="shared" si="0"/>
        <v>0.4124410706471431</v>
      </c>
      <c r="O17" s="32">
        <f t="shared" si="0"/>
        <v>0.41609652661246777</v>
      </c>
      <c r="P17" s="32">
        <f t="shared" si="0"/>
        <v>0.3674914640128535</v>
      </c>
      <c r="Q17" s="32">
        <f t="shared" si="0"/>
        <v>0.3380544585107927</v>
      </c>
      <c r="R17" s="32">
        <f t="shared" si="0"/>
        <v>0.35984792495841883</v>
      </c>
      <c r="S17" s="47">
        <f t="shared" si="0"/>
        <v>0.3945633162658874</v>
      </c>
      <c r="T17" s="32">
        <f>B17/Tabela1!B17</f>
        <v>0.11513015218280867</v>
      </c>
      <c r="U17" s="10">
        <f>C17/Tabela1!C17</f>
        <v>0.11902926695691952</v>
      </c>
      <c r="V17" s="10">
        <f>D17/Tabela1!D17</f>
        <v>0.1227339200793321</v>
      </c>
      <c r="W17" s="10">
        <f>E17/Tabela1!E17</f>
        <v>0.11788267278196783</v>
      </c>
      <c r="X17" s="10">
        <f>F17/Tabela1!F17</f>
        <v>0.11628684667935936</v>
      </c>
      <c r="Y17" s="10">
        <f>G17/Tabela1!G17</f>
        <v>0.09989473019071057</v>
      </c>
      <c r="Z17" s="10">
        <f>H17/Tabela1!H17</f>
        <v>0.08468164290270672</v>
      </c>
      <c r="AA17" s="53">
        <f>I17/Tabela1!I17</f>
        <v>0.09012535125708714</v>
      </c>
      <c r="AB17" s="53">
        <f>J17/Tabela1!J17</f>
        <v>0.10428284315997285</v>
      </c>
    </row>
    <row r="18" spans="1:28" ht="18">
      <c r="A18" s="36" t="s">
        <v>38</v>
      </c>
      <c r="B18" s="37">
        <f aca="true" t="shared" si="4" ref="B18:I18">B11+B14+B17</f>
        <v>449858.1011068686</v>
      </c>
      <c r="C18" s="38">
        <f t="shared" si="4"/>
        <v>512767.90477459447</v>
      </c>
      <c r="D18" s="38">
        <f t="shared" si="4"/>
        <v>574884.9731259985</v>
      </c>
      <c r="E18" s="38">
        <f t="shared" si="4"/>
        <v>628226.0693652347</v>
      </c>
      <c r="F18" s="38">
        <f t="shared" si="4"/>
        <v>671076.84430939</v>
      </c>
      <c r="G18" s="38">
        <f t="shared" si="4"/>
        <v>659138.9518351642</v>
      </c>
      <c r="H18" s="38">
        <f t="shared" si="4"/>
        <v>640401.2064523648</v>
      </c>
      <c r="I18" s="38">
        <f t="shared" si="4"/>
        <v>671605.668053873</v>
      </c>
      <c r="J18" s="38">
        <f>J11+J14+J17</f>
        <v>758859.0468647978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0.11576835143197069</v>
      </c>
      <c r="U18" s="40">
        <f>C18/Tabela1!C18</f>
        <v>0.11716708111279917</v>
      </c>
      <c r="V18" s="40">
        <f>D18/Tabela1!D18</f>
        <v>0.1194005460554628</v>
      </c>
      <c r="W18" s="40">
        <f>E18/Tabela1!E18</f>
        <v>0.11783026402929495</v>
      </c>
      <c r="X18" s="40">
        <f>F18/Tabela1!F18</f>
        <v>0.11612429965371487</v>
      </c>
      <c r="Y18" s="40">
        <f>G18/Tabela1!G18</f>
        <v>0.10993368374079386</v>
      </c>
      <c r="Z18" s="40">
        <f>H18/Tabela1!H18</f>
        <v>0.10214830145310096</v>
      </c>
      <c r="AA18" s="52">
        <f>I18/Tabela1!I18</f>
        <v>0.101982812192381</v>
      </c>
      <c r="AB18" s="52">
        <f>J18/Tabela1!J18</f>
        <v>0.10834434184931434</v>
      </c>
    </row>
    <row r="19" spans="1:28" ht="18">
      <c r="A19" s="41" t="s">
        <v>39</v>
      </c>
      <c r="B19" s="16">
        <f>'[10]PIB_UF'!B$26</f>
        <v>449858.10110686865</v>
      </c>
      <c r="C19" s="7">
        <f>'[10]PIB_UF'!C$26</f>
        <v>512767.90477459424</v>
      </c>
      <c r="D19" s="7">
        <f>'[10]PIB_UF'!D$26</f>
        <v>574884.9731259985</v>
      </c>
      <c r="E19" s="7">
        <f>'[10]PIB_UF'!E$26</f>
        <v>628226.0693652346</v>
      </c>
      <c r="F19" s="7">
        <f>'[10]PIB_UF'!F$26</f>
        <v>671076.8443093905</v>
      </c>
      <c r="G19" s="7">
        <f>'[10]PIB_UF'!G$26</f>
        <v>659138.9518351642</v>
      </c>
      <c r="H19" s="7">
        <f>'[10]PIB_UF'!H$26</f>
        <v>640401.206452365</v>
      </c>
      <c r="I19" s="7">
        <f>'[10]PIB_UF'!I$26</f>
        <v>671605.668053873</v>
      </c>
      <c r="J19" s="7">
        <f>'[10]PIB_UF'!J$26</f>
        <v>758859.0468647976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'[1]Total'!$E$29</f>
        <v>1071840.401679931</v>
      </c>
      <c r="C10" s="6">
        <f>'[2]Total'!$E$29</f>
        <v>1184832.8207161108</v>
      </c>
      <c r="D10" s="6">
        <f>'[3]Total'!$E$29</f>
        <v>1286699.000772953</v>
      </c>
      <c r="E10" s="6">
        <f>'[4]Total'!$E$29</f>
        <v>1419426.2222842618</v>
      </c>
      <c r="F10" s="6">
        <f>'[5]Total'!$E$29</f>
        <v>1552872.896870877</v>
      </c>
      <c r="G10" s="6">
        <f>'[6]Total'!$E$29</f>
        <v>1626004.2074988654</v>
      </c>
      <c r="H10" s="6">
        <f>'[7]Total'!$E$29</f>
        <v>1725307.449732385</v>
      </c>
      <c r="I10" s="6">
        <f>'[8]Total'!$E$29</f>
        <v>1786741.7885046662</v>
      </c>
      <c r="J10" s="6">
        <f>'[9]Total'!$E$29</f>
        <v>1852796.8972714115</v>
      </c>
      <c r="K10" s="28">
        <f>B10/B$18</f>
        <v>0.8278703349994079</v>
      </c>
      <c r="L10" s="29">
        <f aca="true" t="shared" si="0" ref="L10:S18">C10/C$18</f>
        <v>0.8247061514257291</v>
      </c>
      <c r="M10" s="29">
        <f t="shared" si="0"/>
        <v>0.8253184086457606</v>
      </c>
      <c r="N10" s="29">
        <f t="shared" si="0"/>
        <v>0.827538730812375</v>
      </c>
      <c r="O10" s="29">
        <f t="shared" si="0"/>
        <v>0.8356884044998774</v>
      </c>
      <c r="P10" s="29">
        <f t="shared" si="0"/>
        <v>0.838188880337048</v>
      </c>
      <c r="Q10" s="29">
        <f t="shared" si="0"/>
        <v>0.8462544220666015</v>
      </c>
      <c r="R10" s="29">
        <f t="shared" si="0"/>
        <v>0.8425000523034601</v>
      </c>
      <c r="S10" s="46">
        <f t="shared" si="0"/>
        <v>0.8381565138715883</v>
      </c>
      <c r="T10" s="29">
        <f>B10/Tabela1!B10</f>
        <v>0.32452083712197144</v>
      </c>
      <c r="U10" s="9">
        <f>C10/Tabela1!C10</f>
        <v>0.31846398086584177</v>
      </c>
      <c r="V10" s="9">
        <f>D10/Tabela1!D10</f>
        <v>0.3142690779388791</v>
      </c>
      <c r="W10" s="9">
        <f>E10/Tabela1!E10</f>
        <v>0.3117042229463667</v>
      </c>
      <c r="X10" s="9">
        <f>F10/Tabela1!F10</f>
        <v>0.31227749098803054</v>
      </c>
      <c r="Y10" s="9">
        <f>G10/Tabela1!G10</f>
        <v>0.31538596712562944</v>
      </c>
      <c r="Z10" s="9">
        <f>H10/Tabela1!H10</f>
        <v>0.3183328621737742</v>
      </c>
      <c r="AA10" s="9">
        <f>I10/Tabela1!I10</f>
        <v>0.3150150034582002</v>
      </c>
      <c r="AB10" s="9">
        <f>J10/Tabela1!J10</f>
        <v>0.308226694937144</v>
      </c>
    </row>
    <row r="11" spans="1:28" ht="18">
      <c r="A11" s="30" t="s">
        <v>34</v>
      </c>
      <c r="B11" s="14">
        <f>+B12+B13</f>
        <v>530702.1553870983</v>
      </c>
      <c r="C11" s="8">
        <f aca="true" t="shared" si="1" ref="C11:I11">+C12+C13</f>
        <v>599052.8923259678</v>
      </c>
      <c r="D11" s="8">
        <f t="shared" si="1"/>
        <v>664593.7489962622</v>
      </c>
      <c r="E11" s="8">
        <f t="shared" si="1"/>
        <v>731009.5000456785</v>
      </c>
      <c r="F11" s="8">
        <f t="shared" si="1"/>
        <v>789251.64910544</v>
      </c>
      <c r="G11" s="8">
        <f t="shared" si="1"/>
        <v>838590.4774705757</v>
      </c>
      <c r="H11" s="8">
        <f t="shared" si="1"/>
        <v>871852.3367290414</v>
      </c>
      <c r="I11" s="8">
        <f t="shared" si="1"/>
        <v>907369.7003038109</v>
      </c>
      <c r="J11" s="8">
        <f>+J12+J13</f>
        <v>948341.1547128554</v>
      </c>
      <c r="K11" s="31">
        <f aca="true" t="shared" si="2" ref="K11:K18">B11/B$18</f>
        <v>0.4099048426207979</v>
      </c>
      <c r="L11" s="32">
        <f t="shared" si="0"/>
        <v>0.416972417283311</v>
      </c>
      <c r="M11" s="32">
        <f t="shared" si="0"/>
        <v>0.4262857552450234</v>
      </c>
      <c r="N11" s="32">
        <f t="shared" si="0"/>
        <v>0.42618535883187403</v>
      </c>
      <c r="O11" s="32">
        <f t="shared" si="0"/>
        <v>0.42474078382003344</v>
      </c>
      <c r="P11" s="32">
        <f t="shared" si="0"/>
        <v>0.43228499048817054</v>
      </c>
      <c r="Q11" s="32">
        <f t="shared" si="0"/>
        <v>0.42763908279680446</v>
      </c>
      <c r="R11" s="32">
        <f t="shared" si="0"/>
        <v>0.4278508651237824</v>
      </c>
      <c r="S11" s="47">
        <f t="shared" si="0"/>
        <v>0.4290045591967799</v>
      </c>
      <c r="T11" s="32">
        <f>B11/Tabela1!B11</f>
        <v>0.3279603479116162</v>
      </c>
      <c r="U11" s="10">
        <f>C11/Tabela1!C11</f>
        <v>0.3243767898445824</v>
      </c>
      <c r="V11" s="10">
        <f>D11/Tabela1!D11</f>
        <v>0.3227979006749688</v>
      </c>
      <c r="W11" s="10">
        <f>E11/Tabela1!E11</f>
        <v>0.31704271088625446</v>
      </c>
      <c r="X11" s="10">
        <f>F11/Tabela1!F11</f>
        <v>0.31377171663697845</v>
      </c>
      <c r="Y11" s="10">
        <f>G11/Tabela1!G11</f>
        <v>0.3138413924561103</v>
      </c>
      <c r="Z11" s="10">
        <f>H11/Tabela1!H11</f>
        <v>0.3111051730455367</v>
      </c>
      <c r="AA11" s="10">
        <f>I11/Tabela1!I11</f>
        <v>0.3106859116333095</v>
      </c>
      <c r="AB11" s="10">
        <f>J11/Tabela1!J11</f>
        <v>0.3103441108723899</v>
      </c>
    </row>
    <row r="12" spans="1:28" ht="18">
      <c r="A12" s="33" t="s">
        <v>35</v>
      </c>
      <c r="B12" s="15">
        <f>'[1]Total'!$G$29</f>
        <v>418662.19506076956</v>
      </c>
      <c r="C12" s="6">
        <f>'[2]Total'!$G$29</f>
        <v>471377.3170135349</v>
      </c>
      <c r="D12" s="6">
        <f>'[3]Total'!$G$29</f>
        <v>523274.21030216856</v>
      </c>
      <c r="E12" s="6">
        <f>'[4]Total'!$G$29</f>
        <v>576587.5203685991</v>
      </c>
      <c r="F12" s="6">
        <f>'[5]Total'!$G$29</f>
        <v>628801.2940397881</v>
      </c>
      <c r="G12" s="6">
        <f>'[6]Total'!$G$29</f>
        <v>668172.8187742216</v>
      </c>
      <c r="H12" s="6">
        <f>'[7]Total'!$G$29</f>
        <v>694016.5501957012</v>
      </c>
      <c r="I12" s="6">
        <f>'[8]Total'!$G$29</f>
        <v>719674.6372824811</v>
      </c>
      <c r="J12" s="6">
        <f>'[9]Total'!$G$29</f>
        <v>754241.8447871552</v>
      </c>
      <c r="K12" s="28">
        <f t="shared" si="2"/>
        <v>0.32336718333560877</v>
      </c>
      <c r="L12" s="29">
        <f t="shared" si="0"/>
        <v>0.32810348108744974</v>
      </c>
      <c r="M12" s="29">
        <f t="shared" si="0"/>
        <v>0.335640144487964</v>
      </c>
      <c r="N12" s="29">
        <f t="shared" si="0"/>
        <v>0.33615590392589534</v>
      </c>
      <c r="O12" s="29">
        <f t="shared" si="0"/>
        <v>0.33839340697003817</v>
      </c>
      <c r="P12" s="29">
        <f t="shared" si="0"/>
        <v>0.3444363946028749</v>
      </c>
      <c r="Q12" s="29">
        <f t="shared" si="0"/>
        <v>0.3404115450157123</v>
      </c>
      <c r="R12" s="29">
        <f t="shared" si="0"/>
        <v>0.33934725400887467</v>
      </c>
      <c r="S12" s="46">
        <f t="shared" si="0"/>
        <v>0.34119914393955947</v>
      </c>
      <c r="T12" s="29">
        <f>B12/Tabela1!B12</f>
        <v>0.3277750815681461</v>
      </c>
      <c r="U12" s="9">
        <f>C12/Tabela1!C12</f>
        <v>0.32427041974439247</v>
      </c>
      <c r="V12" s="9">
        <f>D12/Tabela1!D12</f>
        <v>0.3216224203339362</v>
      </c>
      <c r="W12" s="9">
        <f>E12/Tabela1!E12</f>
        <v>0.31642210303345886</v>
      </c>
      <c r="X12" s="9">
        <f>F12/Tabela1!F12</f>
        <v>0.3143363652332038</v>
      </c>
      <c r="Y12" s="9">
        <f>G12/Tabela1!G12</f>
        <v>0.3141610584180072</v>
      </c>
      <c r="Z12" s="9">
        <f>H12/Tabela1!H12</f>
        <v>0.3113170236091554</v>
      </c>
      <c r="AA12" s="9">
        <f>I12/Tabela1!I12</f>
        <v>0.3112301689327465</v>
      </c>
      <c r="AB12" s="9">
        <f>J12/Tabela1!J12</f>
        <v>0.3113745066821486</v>
      </c>
    </row>
    <row r="13" spans="1:28" ht="18">
      <c r="A13" s="33" t="s">
        <v>36</v>
      </c>
      <c r="B13" s="15">
        <f>'[1]Total'!$J$29+'[1]Total'!$P$29</f>
        <v>112039.96032632874</v>
      </c>
      <c r="C13" s="6">
        <f>'[2]Total'!$J$29+'[2]Total'!$P$29</f>
        <v>127675.57531243288</v>
      </c>
      <c r="D13" s="6">
        <f>'[3]Total'!$J$29+'[3]Total'!$P$29</f>
        <v>141319.5386940937</v>
      </c>
      <c r="E13" s="6">
        <f>'[4]Total'!$J$29+'[4]Total'!$P$29</f>
        <v>154421.97967707936</v>
      </c>
      <c r="F13" s="6">
        <f>'[5]Total'!$J$29+'[5]Total'!$P$29</f>
        <v>160450.35506565194</v>
      </c>
      <c r="G13" s="6">
        <f>'[6]Total'!$J$29+'[6]Total'!$P$29</f>
        <v>170417.6586963541</v>
      </c>
      <c r="H13" s="6">
        <f>'[7]Total'!$J$29+'[7]Total'!$P$29</f>
        <v>177835.78653334023</v>
      </c>
      <c r="I13" s="6">
        <f>'[8]Total'!$J$29+'[8]Total'!$P$29</f>
        <v>187695.06302132978</v>
      </c>
      <c r="J13" s="6">
        <f>'[9]Total'!$J$29+'[9]Total'!$P$29</f>
        <v>194099.3099257002</v>
      </c>
      <c r="K13" s="28">
        <f t="shared" si="2"/>
        <v>0.08653765928518915</v>
      </c>
      <c r="L13" s="29">
        <f t="shared" si="0"/>
        <v>0.08886893619586124</v>
      </c>
      <c r="M13" s="29">
        <f t="shared" si="0"/>
        <v>0.09064561075705942</v>
      </c>
      <c r="N13" s="29">
        <f t="shared" si="0"/>
        <v>0.09002945490597868</v>
      </c>
      <c r="O13" s="29">
        <f t="shared" si="0"/>
        <v>0.08634737684999529</v>
      </c>
      <c r="P13" s="29">
        <f t="shared" si="0"/>
        <v>0.08784859588529564</v>
      </c>
      <c r="Q13" s="29">
        <f t="shared" si="0"/>
        <v>0.08722753778109214</v>
      </c>
      <c r="R13" s="29">
        <f t="shared" si="0"/>
        <v>0.08850361111490768</v>
      </c>
      <c r="S13" s="46">
        <f t="shared" si="0"/>
        <v>0.08780541525722041</v>
      </c>
      <c r="T13" s="29">
        <f>B13/Tabela1!B13</f>
        <v>0.328654494144494</v>
      </c>
      <c r="U13" s="9">
        <f>C13/Tabela1!C13</f>
        <v>0.3247701126672692</v>
      </c>
      <c r="V13" s="9">
        <f>D13/Tabela1!D13</f>
        <v>0.32722627519350383</v>
      </c>
      <c r="W13" s="9">
        <f>E13/Tabela1!E13</f>
        <v>0.3193816370882484</v>
      </c>
      <c r="X13" s="9">
        <f>F13/Tabela1!F13</f>
        <v>0.3115782877614804</v>
      </c>
      <c r="Y13" s="9">
        <f>G13/Tabela1!G13</f>
        <v>0.312594298123077</v>
      </c>
      <c r="Z13" s="9">
        <f>H13/Tabela1!H13</f>
        <v>0.3102811623838691</v>
      </c>
      <c r="AA13" s="9">
        <f>I13/Tabela1!I13</f>
        <v>0.3086166032887027</v>
      </c>
      <c r="AB13" s="9">
        <f>J13/Tabela1!J13</f>
        <v>0.3064040568699636</v>
      </c>
    </row>
    <row r="14" spans="1:28" ht="18">
      <c r="A14" s="30" t="s">
        <v>43</v>
      </c>
      <c r="B14" s="14">
        <f aca="true" t="shared" si="3" ref="B14:I14">+B15+B16</f>
        <v>239896.93310475815</v>
      </c>
      <c r="C14" s="8">
        <f t="shared" si="3"/>
        <v>269675.9579637937</v>
      </c>
      <c r="D14" s="8">
        <f t="shared" si="3"/>
        <v>291778.9469052109</v>
      </c>
      <c r="E14" s="8">
        <f t="shared" si="3"/>
        <v>317667.85531774245</v>
      </c>
      <c r="F14" s="8">
        <f t="shared" si="3"/>
        <v>328925.5776720007</v>
      </c>
      <c r="G14" s="8">
        <f t="shared" si="3"/>
        <v>339144.39477153856</v>
      </c>
      <c r="H14" s="8">
        <f t="shared" si="3"/>
        <v>339950.3524112295</v>
      </c>
      <c r="I14" s="8">
        <f t="shared" si="3"/>
        <v>362764.3740378596</v>
      </c>
      <c r="J14" s="8">
        <f>+J15+J16</f>
        <v>391228.6894761768</v>
      </c>
      <c r="K14" s="31">
        <f t="shared" si="2"/>
        <v>0.18529209578542546</v>
      </c>
      <c r="L14" s="32">
        <f t="shared" si="0"/>
        <v>0.18770869403326182</v>
      </c>
      <c r="M14" s="32">
        <f t="shared" si="0"/>
        <v>0.1871537445754473</v>
      </c>
      <c r="N14" s="32">
        <f t="shared" si="0"/>
        <v>0.18520332348551435</v>
      </c>
      <c r="O14" s="32">
        <f t="shared" si="0"/>
        <v>0.17701338709549982</v>
      </c>
      <c r="P14" s="32">
        <f t="shared" si="0"/>
        <v>0.1748255380983324</v>
      </c>
      <c r="Q14" s="32">
        <f t="shared" si="0"/>
        <v>0.16674389776484516</v>
      </c>
      <c r="R14" s="32">
        <f t="shared" si="0"/>
        <v>0.1710538176624342</v>
      </c>
      <c r="S14" s="47">
        <f t="shared" si="0"/>
        <v>0.17698155420100947</v>
      </c>
      <c r="T14" s="32">
        <f>B14/Tabela1!B14</f>
        <v>0.38328622709041954</v>
      </c>
      <c r="U14" s="10">
        <f>C14/Tabela1!C14</f>
        <v>0.38672090796999126</v>
      </c>
      <c r="V14" s="10">
        <f>D14/Tabela1!D14</f>
        <v>0.38115927141492534</v>
      </c>
      <c r="W14" s="10">
        <f>E14/Tabela1!E14</f>
        <v>0.38370087383527174</v>
      </c>
      <c r="X14" s="10">
        <f>F14/Tabela1!F14</f>
        <v>0.3814325176723816</v>
      </c>
      <c r="Y14" s="10">
        <f>G14/Tabela1!G14</f>
        <v>0.3772735456640793</v>
      </c>
      <c r="Z14" s="10">
        <f>H14/Tabela1!H14</f>
        <v>0.3734199857324285</v>
      </c>
      <c r="AA14" s="10">
        <f>I14/Tabela1!I14</f>
        <v>0.3688920397094719</v>
      </c>
      <c r="AB14" s="10">
        <f>J14/Tabela1!J14</f>
        <v>0.36320455260618834</v>
      </c>
    </row>
    <row r="15" spans="1:28" ht="18">
      <c r="A15" s="33" t="s">
        <v>37</v>
      </c>
      <c r="B15" s="15">
        <f>'[1]Impostos'!$B$29</f>
        <v>222855.58676939248</v>
      </c>
      <c r="C15" s="6">
        <f>'[2]Impostos'!$B$29</f>
        <v>251839.8883061326</v>
      </c>
      <c r="D15" s="6">
        <f>'[3]Impostos'!$B$29</f>
        <v>272334.4429185037</v>
      </c>
      <c r="E15" s="6">
        <f>'[4]Impostos'!$B$29</f>
        <v>295812.1942800543</v>
      </c>
      <c r="F15" s="6">
        <f>'[5]Impostos'!$B$29</f>
        <v>305323.1586316557</v>
      </c>
      <c r="G15" s="6">
        <f>'[6]Impostos'!$B$29</f>
        <v>313897.6996285895</v>
      </c>
      <c r="H15" s="6">
        <f>'[7]Impostos'!$B$29</f>
        <v>313449.9319059714</v>
      </c>
      <c r="I15" s="6">
        <f>'[8]Impostos'!$B$29</f>
        <v>334019.84660689963</v>
      </c>
      <c r="J15" s="6">
        <f>'[9]Impostos'!$B$29</f>
        <v>357765.0522062893</v>
      </c>
      <c r="K15" s="28">
        <f t="shared" si="2"/>
        <v>0.17212966500059207</v>
      </c>
      <c r="L15" s="29">
        <f t="shared" si="0"/>
        <v>0.17529384857427083</v>
      </c>
      <c r="M15" s="29">
        <f t="shared" si="0"/>
        <v>0.17468159135423944</v>
      </c>
      <c r="N15" s="29">
        <f t="shared" si="0"/>
        <v>0.17246126918762508</v>
      </c>
      <c r="O15" s="29">
        <f t="shared" si="0"/>
        <v>0.1643115955001227</v>
      </c>
      <c r="P15" s="29">
        <f t="shared" si="0"/>
        <v>0.16181111966295206</v>
      </c>
      <c r="Q15" s="29">
        <f t="shared" si="0"/>
        <v>0.1537455779333985</v>
      </c>
      <c r="R15" s="29">
        <f t="shared" si="0"/>
        <v>0.1574999476965397</v>
      </c>
      <c r="S15" s="46">
        <f t="shared" si="0"/>
        <v>0.16184348612841187</v>
      </c>
      <c r="T15" s="29">
        <f>B15/Tabela1!B15</f>
        <v>0.3822519914330231</v>
      </c>
      <c r="U15" s="9">
        <f>C15/Tabela1!C15</f>
        <v>0.3839485064605838</v>
      </c>
      <c r="V15" s="9">
        <f>D15/Tabela1!D15</f>
        <v>0.377979271255007</v>
      </c>
      <c r="W15" s="9">
        <f>E15/Tabela1!E15</f>
        <v>0.3802902721020651</v>
      </c>
      <c r="X15" s="9">
        <f>F15/Tabela1!F15</f>
        <v>0.3787100551436617</v>
      </c>
      <c r="Y15" s="9">
        <f>G15/Tabela1!G15</f>
        <v>0.37360501082925696</v>
      </c>
      <c r="Z15" s="9">
        <f>H15/Tabela1!H15</f>
        <v>0.36897906772403355</v>
      </c>
      <c r="AA15" s="9">
        <f>I15/Tabela1!I15</f>
        <v>0.3656272231681117</v>
      </c>
      <c r="AB15" s="9">
        <f>J15/Tabela1!J15</f>
        <v>0.36029032710899606</v>
      </c>
    </row>
    <row r="16" spans="1:28" ht="18">
      <c r="A16" s="34" t="s">
        <v>42</v>
      </c>
      <c r="B16" s="15">
        <f>'[1]Total'!$Q$29</f>
        <v>17041.346335365663</v>
      </c>
      <c r="C16" s="6">
        <f>'[2]Total'!$Q$29</f>
        <v>17836.0696576611</v>
      </c>
      <c r="D16" s="6">
        <f>'[3]Total'!$Q$29</f>
        <v>19444.50398670721</v>
      </c>
      <c r="E16" s="6">
        <f>'[4]Total'!$Q$29</f>
        <v>21855.66103768817</v>
      </c>
      <c r="F16" s="6">
        <f>'[5]Total'!$Q$29</f>
        <v>23602.419040345027</v>
      </c>
      <c r="G16" s="6">
        <f>'[6]Total'!$Q$29</f>
        <v>25246.69514294903</v>
      </c>
      <c r="H16" s="6">
        <f>'[7]Total'!$Q$29</f>
        <v>26500.420505258156</v>
      </c>
      <c r="I16" s="6">
        <f>'[8]Total'!$Q$29</f>
        <v>28744.52743095998</v>
      </c>
      <c r="J16" s="6">
        <f>'[9]Total'!$Q$29</f>
        <v>33463.63726988747</v>
      </c>
      <c r="K16" s="28">
        <f t="shared" si="2"/>
        <v>0.013162430784833383</v>
      </c>
      <c r="L16" s="29">
        <f t="shared" si="0"/>
        <v>0.012414845458991002</v>
      </c>
      <c r="M16" s="29">
        <f t="shared" si="0"/>
        <v>0.012472153221207875</v>
      </c>
      <c r="N16" s="29">
        <f t="shared" si="0"/>
        <v>0.012742054297889294</v>
      </c>
      <c r="O16" s="29">
        <f t="shared" si="0"/>
        <v>0.012701791595377142</v>
      </c>
      <c r="P16" s="29">
        <f t="shared" si="0"/>
        <v>0.01301441843538034</v>
      </c>
      <c r="Q16" s="29">
        <f t="shared" si="0"/>
        <v>0.01299831983144668</v>
      </c>
      <c r="R16" s="29">
        <f t="shared" si="0"/>
        <v>0.013553869965894506</v>
      </c>
      <c r="S16" s="46">
        <f t="shared" si="0"/>
        <v>0.015138068072597592</v>
      </c>
      <c r="T16" s="29">
        <f>B16/Tabela1!B16</f>
        <v>0.39734532585724824</v>
      </c>
      <c r="U16" s="9">
        <f>C16/Tabela1!C16</f>
        <v>0.43062530861829346</v>
      </c>
      <c r="V16" s="9">
        <f>D16/Tabela1!D16</f>
        <v>0.43207128384123744</v>
      </c>
      <c r="W16" s="9">
        <f>E16/Tabela1!E16</f>
        <v>0.43671144622323804</v>
      </c>
      <c r="X16" s="9">
        <f>F16/Tabela1!F16</f>
        <v>0.42054057159762365</v>
      </c>
      <c r="Y16" s="9">
        <f>G16/Tabela1!G16</f>
        <v>0.4297382958509767</v>
      </c>
      <c r="Z16" s="9">
        <f>H16/Tabela1!H16</f>
        <v>0.4354038595106821</v>
      </c>
      <c r="AA16" s="9">
        <f>I16/Tabela1!I16</f>
        <v>0.4116004271573398</v>
      </c>
      <c r="AB16" s="9">
        <f>J16/Tabela1!J16</f>
        <v>0.39758619494442554</v>
      </c>
    </row>
    <row r="17" spans="1:28" ht="18">
      <c r="A17" s="35" t="s">
        <v>41</v>
      </c>
      <c r="B17" s="14">
        <f>'[1]Total'!$V$29</f>
        <v>524096.899957467</v>
      </c>
      <c r="C17" s="8">
        <f>'[2]Total'!$V$29</f>
        <v>567943.8587324818</v>
      </c>
      <c r="D17" s="8">
        <f>'[3]Total'!$V$29</f>
        <v>602660.7477899835</v>
      </c>
      <c r="E17" s="8">
        <f>'[4]Total'!$V$29</f>
        <v>666561.0612008952</v>
      </c>
      <c r="F17" s="8">
        <f>'[5]Total'!$V$29</f>
        <v>740018.8287250919</v>
      </c>
      <c r="G17" s="8">
        <f>'[6]Total'!$V$29</f>
        <v>762167.0348853407</v>
      </c>
      <c r="H17" s="8">
        <f>'[7]Total'!$V$29</f>
        <v>826954.6924980856</v>
      </c>
      <c r="I17" s="8">
        <f>'[8]Total'!$V$29</f>
        <v>850627.5607698954</v>
      </c>
      <c r="J17" s="8">
        <f>'[9]Total'!$V$29</f>
        <v>870992.1052886685</v>
      </c>
      <c r="K17" s="31">
        <f t="shared" si="2"/>
        <v>0.4048030615937766</v>
      </c>
      <c r="L17" s="32">
        <f t="shared" si="0"/>
        <v>0.395318888683427</v>
      </c>
      <c r="M17" s="32">
        <f t="shared" si="0"/>
        <v>0.3865605001795293</v>
      </c>
      <c r="N17" s="32">
        <f t="shared" si="0"/>
        <v>0.38861131768261165</v>
      </c>
      <c r="O17" s="32">
        <f t="shared" si="0"/>
        <v>0.39824582908446676</v>
      </c>
      <c r="P17" s="32">
        <f t="shared" si="0"/>
        <v>0.3928894714134971</v>
      </c>
      <c r="Q17" s="32">
        <f t="shared" si="0"/>
        <v>0.4056170194383504</v>
      </c>
      <c r="R17" s="32">
        <f t="shared" si="0"/>
        <v>0.40109531721378333</v>
      </c>
      <c r="S17" s="47">
        <f t="shared" si="0"/>
        <v>0.3940138866022107</v>
      </c>
      <c r="T17" s="32">
        <f>B17/Tabela1!B17</f>
        <v>0.31922830468573904</v>
      </c>
      <c r="U17" s="10">
        <f>C17/Tabela1!C17</f>
        <v>0.3099688629144437</v>
      </c>
      <c r="V17" s="10">
        <f>D17/Tabela1!D17</f>
        <v>0.30278343158316134</v>
      </c>
      <c r="W17" s="10">
        <f>E17/Tabela1!E17</f>
        <v>0.30325785165742897</v>
      </c>
      <c r="X17" s="10">
        <f>F17/Tabela1!F17</f>
        <v>0.308181822951169</v>
      </c>
      <c r="Y17" s="10">
        <f>G17/Tabela1!G17</f>
        <v>0.3143174598839578</v>
      </c>
      <c r="Z17" s="10">
        <f>H17/Tabela1!H17</f>
        <v>0.3234686392286433</v>
      </c>
      <c r="AA17" s="53">
        <f>I17/Tabela1!I17</f>
        <v>0.31721452485551643</v>
      </c>
      <c r="AB17" s="53">
        <f>J17/Tabela1!J17</f>
        <v>0.30335367503201444</v>
      </c>
    </row>
    <row r="18" spans="1:28" ht="18">
      <c r="A18" s="36" t="s">
        <v>38</v>
      </c>
      <c r="B18" s="37">
        <f aca="true" t="shared" si="4" ref="B18:I18">B11+B14+B17</f>
        <v>1294695.9884493235</v>
      </c>
      <c r="C18" s="38">
        <f t="shared" si="4"/>
        <v>1436672.7090222435</v>
      </c>
      <c r="D18" s="38">
        <f t="shared" si="4"/>
        <v>1559033.4436914567</v>
      </c>
      <c r="E18" s="38">
        <f t="shared" si="4"/>
        <v>1715238.416564316</v>
      </c>
      <c r="F18" s="38">
        <f t="shared" si="4"/>
        <v>1858196.0555025325</v>
      </c>
      <c r="G18" s="38">
        <f t="shared" si="4"/>
        <v>1939901.9071274549</v>
      </c>
      <c r="H18" s="38">
        <f t="shared" si="4"/>
        <v>2038757.3816383565</v>
      </c>
      <c r="I18" s="38">
        <f t="shared" si="4"/>
        <v>2120761.635111566</v>
      </c>
      <c r="J18" s="38">
        <f>J11+J14+J17</f>
        <v>2210561.9494777005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0.333182440906532</v>
      </c>
      <c r="U18" s="40">
        <f>C18/Tabela1!C18</f>
        <v>0.3282786349597094</v>
      </c>
      <c r="V18" s="40">
        <f>D18/Tabela1!D18</f>
        <v>0.32380294006169796</v>
      </c>
      <c r="W18" s="40">
        <f>E18/Tabela1!E18</f>
        <v>0.32171061557692743</v>
      </c>
      <c r="X18" s="40">
        <f>F18/Tabela1!F18</f>
        <v>0.32154546441933873</v>
      </c>
      <c r="Y18" s="40">
        <f>G18/Tabela1!G18</f>
        <v>0.3235441664501177</v>
      </c>
      <c r="Z18" s="40">
        <f>H18/Tabela1!H18</f>
        <v>0.3251955204191521</v>
      </c>
      <c r="AA18" s="52">
        <f>I18/Tabela1!I18</f>
        <v>0.32203604857164586</v>
      </c>
      <c r="AB18" s="52">
        <f>J18/Tabela1!J18</f>
        <v>0.3156078596187173</v>
      </c>
    </row>
    <row r="19" spans="1:28" ht="18">
      <c r="A19" s="41" t="s">
        <v>39</v>
      </c>
      <c r="B19" s="16">
        <f>'[10]PIB_UF'!B$27</f>
        <v>1294695.9884493232</v>
      </c>
      <c r="C19" s="7">
        <f>'[10]PIB_UF'!C$27</f>
        <v>1436672.7090222435</v>
      </c>
      <c r="D19" s="7">
        <f>'[10]PIB_UF'!D$27</f>
        <v>1559033.4436914572</v>
      </c>
      <c r="E19" s="7">
        <f>'[10]PIB_UF'!E$27</f>
        <v>1715238.4165643165</v>
      </c>
      <c r="F19" s="7">
        <f>'[10]PIB_UF'!F$27</f>
        <v>1858196.0555025318</v>
      </c>
      <c r="G19" s="7">
        <f>'[10]PIB_UF'!G$27</f>
        <v>1939901.9071274544</v>
      </c>
      <c r="H19" s="7">
        <f>'[10]PIB_UF'!H$27</f>
        <v>2038757.3816383572</v>
      </c>
      <c r="I19" s="7">
        <f>'[10]PIB_UF'!I$27</f>
        <v>2120761.6351115643</v>
      </c>
      <c r="J19" s="7">
        <f>'[10]PIB_UF'!J$27</f>
        <v>2210561.9494777005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SUM(Tabela26:Tabela28!B10)</f>
        <v>529196.908518428</v>
      </c>
      <c r="C10" s="6">
        <f>SUM(Tabela26:Tabela28!C10)</f>
        <v>592169.2938584883</v>
      </c>
      <c r="D10" s="6">
        <f>SUM(Tabela26:Tabela28!D10)</f>
        <v>650466.6582583219</v>
      </c>
      <c r="E10" s="6">
        <f>SUM(Tabela26:Tabela28!E10)</f>
        <v>755315.4013713903</v>
      </c>
      <c r="F10" s="6">
        <f>SUM(Tabela26:Tabela28!F10)</f>
        <v>815866.1431734897</v>
      </c>
      <c r="G10" s="6">
        <f>SUM(Tabela26:Tabela28!G10)</f>
        <v>869718.6663941946</v>
      </c>
      <c r="H10" s="6">
        <f>SUM(Tabela26:Tabela28!H10)</f>
        <v>925267.5985087284</v>
      </c>
      <c r="I10" s="6">
        <f>SUM(Tabela26:Tabela28!I10)</f>
        <v>967079.2696491657</v>
      </c>
      <c r="J10" s="6">
        <f>SUM(Tabela26:Tabela28!J10)</f>
        <v>1027010.0604509918</v>
      </c>
      <c r="K10" s="28">
        <f>B10/B$18</f>
        <v>0.8532950837161078</v>
      </c>
      <c r="L10" s="29">
        <f aca="true" t="shared" si="0" ref="L10:S18">C10/C$18</f>
        <v>0.8505161074757649</v>
      </c>
      <c r="M10" s="29">
        <f t="shared" si="0"/>
        <v>0.8502811322320523</v>
      </c>
      <c r="N10" s="29">
        <f t="shared" si="0"/>
        <v>0.8580339782482467</v>
      </c>
      <c r="O10" s="29">
        <f t="shared" si="0"/>
        <v>0.8602063522545756</v>
      </c>
      <c r="P10" s="29">
        <f t="shared" si="0"/>
        <v>0.8627861237802698</v>
      </c>
      <c r="Q10" s="29">
        <f t="shared" si="0"/>
        <v>0.8668762360598217</v>
      </c>
      <c r="R10" s="29">
        <f t="shared" si="0"/>
        <v>0.8618951736259236</v>
      </c>
      <c r="S10" s="46">
        <f t="shared" si="0"/>
        <v>0.8590269528383563</v>
      </c>
      <c r="T10" s="29">
        <f>B10/Tabela1!B10</f>
        <v>0.1602248091092601</v>
      </c>
      <c r="U10" s="9">
        <f>C10/Tabela1!C10</f>
        <v>0.15916556949756716</v>
      </c>
      <c r="V10" s="9">
        <f>D10/Tabela1!D10</f>
        <v>0.1588728652140287</v>
      </c>
      <c r="W10" s="9">
        <f>E10/Tabela1!E10</f>
        <v>0.16586631736661184</v>
      </c>
      <c r="X10" s="9">
        <f>F10/Tabela1!F10</f>
        <v>0.16406792383696528</v>
      </c>
      <c r="Y10" s="9">
        <f>G10/Tabela1!G10</f>
        <v>0.16869394400268617</v>
      </c>
      <c r="Z10" s="9">
        <f>H10/Tabela1!H10</f>
        <v>0.17071918570549563</v>
      </c>
      <c r="AA10" s="9">
        <f>I10/Tabela1!I10</f>
        <v>0.1705028009267328</v>
      </c>
      <c r="AB10" s="9">
        <f>J10/Tabela1!J10</f>
        <v>0.17085084558711608</v>
      </c>
    </row>
    <row r="11" spans="1:28" ht="18">
      <c r="A11" s="30" t="s">
        <v>34</v>
      </c>
      <c r="B11" s="14">
        <f>SUM(Tabela26:Tabela28!B11)</f>
        <v>247987.89811830712</v>
      </c>
      <c r="C11" s="8">
        <f>SUM(Tabela26:Tabela28!C11)</f>
        <v>284184.12201660324</v>
      </c>
      <c r="D11" s="8">
        <f>SUM(Tabela26:Tabela28!D11)</f>
        <v>318450.52564264165</v>
      </c>
      <c r="E11" s="8">
        <f>SUM(Tabela26:Tabela28!E11)</f>
        <v>363752.8083962577</v>
      </c>
      <c r="F11" s="8">
        <f>SUM(Tabela26:Tabela28!F11)</f>
        <v>401160.7910637861</v>
      </c>
      <c r="G11" s="8">
        <f>SUM(Tabela26:Tabela28!G11)</f>
        <v>427171.93746884365</v>
      </c>
      <c r="H11" s="8">
        <f>SUM(Tabela26:Tabela28!H11)</f>
        <v>453092.8206713571</v>
      </c>
      <c r="I11" s="8">
        <f>SUM(Tabela26:Tabela28!I11)</f>
        <v>479369.6610327278</v>
      </c>
      <c r="J11" s="8">
        <f>SUM(Tabela26:Tabela28!J11)</f>
        <v>501794.9821002134</v>
      </c>
      <c r="K11" s="31">
        <f aca="true" t="shared" si="1" ref="K11:K18">B11/B$18</f>
        <v>0.39986411651169695</v>
      </c>
      <c r="L11" s="32">
        <f t="shared" si="0"/>
        <v>0.40816566439822766</v>
      </c>
      <c r="M11" s="32">
        <f t="shared" si="0"/>
        <v>0.41627417803140465</v>
      </c>
      <c r="N11" s="32">
        <f t="shared" si="0"/>
        <v>0.4132211109697032</v>
      </c>
      <c r="O11" s="32">
        <f t="shared" si="0"/>
        <v>0.4229628397205835</v>
      </c>
      <c r="P11" s="32">
        <f t="shared" si="0"/>
        <v>0.4237669425269122</v>
      </c>
      <c r="Q11" s="32">
        <f t="shared" si="0"/>
        <v>0.4244992471392681</v>
      </c>
      <c r="R11" s="32">
        <f t="shared" si="0"/>
        <v>0.42723115901004727</v>
      </c>
      <c r="S11" s="47">
        <f t="shared" si="0"/>
        <v>0.41971878467659224</v>
      </c>
      <c r="T11" s="32">
        <f>B11/Tabela1!B11</f>
        <v>0.15325017341493094</v>
      </c>
      <c r="U11" s="10">
        <f>C11/Tabela1!C11</f>
        <v>0.15388079150511255</v>
      </c>
      <c r="V11" s="10">
        <f>D11/Tabela1!D11</f>
        <v>0.1546736804273842</v>
      </c>
      <c r="W11" s="10">
        <f>E11/Tabela1!E11</f>
        <v>0.15776152903516513</v>
      </c>
      <c r="X11" s="10">
        <f>F11/Tabela1!F11</f>
        <v>0.15948387336561196</v>
      </c>
      <c r="Y11" s="10">
        <f>G11/Tabela1!G11</f>
        <v>0.15986854045585128</v>
      </c>
      <c r="Z11" s="10">
        <f>H11/Tabela1!H11</f>
        <v>0.16167820448758052</v>
      </c>
      <c r="AA11" s="10">
        <f>I11/Tabela1!I11</f>
        <v>0.16413750657249945</v>
      </c>
      <c r="AB11" s="10">
        <f>J11/Tabela1!J11</f>
        <v>0.1642121263916572</v>
      </c>
    </row>
    <row r="12" spans="1:28" ht="18">
      <c r="A12" s="33" t="s">
        <v>35</v>
      </c>
      <c r="B12" s="15">
        <f>SUM(Tabela26:Tabela28!B12)</f>
        <v>195698.5834813228</v>
      </c>
      <c r="C12" s="6">
        <f>SUM(Tabela26:Tabela28!C12)</f>
        <v>223373.1251266952</v>
      </c>
      <c r="D12" s="6">
        <f>SUM(Tabela26:Tabela28!D12)</f>
        <v>251737.0747070274</v>
      </c>
      <c r="E12" s="6">
        <f>SUM(Tabela26:Tabela28!E12)</f>
        <v>287986.40397362865</v>
      </c>
      <c r="F12" s="6">
        <f>SUM(Tabela26:Tabela28!F12)</f>
        <v>319689.3304455689</v>
      </c>
      <c r="G12" s="6">
        <f>SUM(Tabela26:Tabela28!G12)</f>
        <v>340807.4735795921</v>
      </c>
      <c r="H12" s="6">
        <f>SUM(Tabela26:Tabela28!H12)</f>
        <v>360861.9121723224</v>
      </c>
      <c r="I12" s="6">
        <f>SUM(Tabela26:Tabela28!I12)</f>
        <v>380040.5809639747</v>
      </c>
      <c r="J12" s="6">
        <f>SUM(Tabela26:Tabela28!J12)</f>
        <v>398238.9138407868</v>
      </c>
      <c r="K12" s="28">
        <f t="shared" si="1"/>
        <v>0.3155510481766242</v>
      </c>
      <c r="L12" s="29">
        <f t="shared" si="0"/>
        <v>0.32082453931299953</v>
      </c>
      <c r="M12" s="29">
        <f t="shared" si="0"/>
        <v>0.329067266076028</v>
      </c>
      <c r="N12" s="29">
        <f t="shared" si="0"/>
        <v>0.32715090865914775</v>
      </c>
      <c r="O12" s="29">
        <f t="shared" si="0"/>
        <v>0.33706361649917543</v>
      </c>
      <c r="P12" s="29">
        <f t="shared" si="0"/>
        <v>0.338090891281169</v>
      </c>
      <c r="Q12" s="29">
        <f t="shared" si="0"/>
        <v>0.3380888044339551</v>
      </c>
      <c r="R12" s="29">
        <f t="shared" si="0"/>
        <v>0.33870557750004443</v>
      </c>
      <c r="S12" s="46">
        <f t="shared" si="0"/>
        <v>0.33310088560192097</v>
      </c>
      <c r="T12" s="29">
        <f>B12/Tabela1!B12</f>
        <v>0.15321450066455236</v>
      </c>
      <c r="U12" s="9">
        <f>C12/Tabela1!C12</f>
        <v>0.15366309415005291</v>
      </c>
      <c r="V12" s="9">
        <f>D12/Tabela1!D12</f>
        <v>0.15472630919132369</v>
      </c>
      <c r="W12" s="9">
        <f>E12/Tabela1!E12</f>
        <v>0.15804237929416953</v>
      </c>
      <c r="X12" s="9">
        <f>F12/Tabela1!F12</f>
        <v>0.1598119836721235</v>
      </c>
      <c r="Y12" s="9">
        <f>G12/Tabela1!G12</f>
        <v>0.16024063477013503</v>
      </c>
      <c r="Z12" s="9">
        <f>H12/Tabela1!H12</f>
        <v>0.16187287810314777</v>
      </c>
      <c r="AA12" s="9">
        <f>I12/Tabela1!I12</f>
        <v>0.16435217817505302</v>
      </c>
      <c r="AB12" s="9">
        <f>J12/Tabela1!J12</f>
        <v>0.16440541743451334</v>
      </c>
    </row>
    <row r="13" spans="1:28" ht="18">
      <c r="A13" s="33" t="s">
        <v>36</v>
      </c>
      <c r="B13" s="15">
        <f>SUM(Tabela26:Tabela28!B13)</f>
        <v>52289.31463698433</v>
      </c>
      <c r="C13" s="6">
        <f>SUM(Tabela26:Tabela28!C13)</f>
        <v>60810.99688990803</v>
      </c>
      <c r="D13" s="6">
        <f>SUM(Tabela26:Tabela28!D13)</f>
        <v>66713.45093561424</v>
      </c>
      <c r="E13" s="6">
        <f>SUM(Tabela26:Tabela28!E13)</f>
        <v>75766.40442262907</v>
      </c>
      <c r="F13" s="6">
        <f>SUM(Tabela26:Tabela28!F13)</f>
        <v>81471.46061821718</v>
      </c>
      <c r="G13" s="6">
        <f>SUM(Tabela26:Tabela28!G13)</f>
        <v>86364.46388925158</v>
      </c>
      <c r="H13" s="6">
        <f>SUM(Tabela26:Tabela28!H13)</f>
        <v>92230.90849903473</v>
      </c>
      <c r="I13" s="6">
        <f>SUM(Tabela26:Tabela28!I13)</f>
        <v>99329.08006875319</v>
      </c>
      <c r="J13" s="6">
        <f>SUM(Tabela26:Tabela28!J13)</f>
        <v>103556.0682594266</v>
      </c>
      <c r="K13" s="28">
        <f t="shared" si="1"/>
        <v>0.08431306833507272</v>
      </c>
      <c r="L13" s="29">
        <f t="shared" si="0"/>
        <v>0.0873411250852281</v>
      </c>
      <c r="M13" s="29">
        <f t="shared" si="0"/>
        <v>0.08720691195537664</v>
      </c>
      <c r="N13" s="29">
        <f t="shared" si="0"/>
        <v>0.08607020231055547</v>
      </c>
      <c r="O13" s="29">
        <f t="shared" si="0"/>
        <v>0.08589922322140814</v>
      </c>
      <c r="P13" s="29">
        <f t="shared" si="0"/>
        <v>0.08567605124574319</v>
      </c>
      <c r="Q13" s="29">
        <f t="shared" si="0"/>
        <v>0.08641044270531302</v>
      </c>
      <c r="R13" s="29">
        <f t="shared" si="0"/>
        <v>0.08852558151000291</v>
      </c>
      <c r="S13" s="46">
        <f t="shared" si="0"/>
        <v>0.08661789907467127</v>
      </c>
      <c r="T13" s="29">
        <f>B13/Tabela1!B13</f>
        <v>0.15338383020778318</v>
      </c>
      <c r="U13" s="9">
        <f>C13/Tabela1!C13</f>
        <v>0.1546857671329498</v>
      </c>
      <c r="V13" s="9">
        <f>D13/Tabela1!D13</f>
        <v>0.1544754126477912</v>
      </c>
      <c r="W13" s="9">
        <f>E13/Tabela1!E13</f>
        <v>0.1567030699346831</v>
      </c>
      <c r="X13" s="9">
        <f>F13/Tabela1!F13</f>
        <v>0.15820929901005357</v>
      </c>
      <c r="Y13" s="9">
        <f>G13/Tabela1!G13</f>
        <v>0.15841691042322717</v>
      </c>
      <c r="Z13" s="9">
        <f>H13/Tabela1!H13</f>
        <v>0.16092100501625203</v>
      </c>
      <c r="AA13" s="9">
        <f>I13/Tabela1!I13</f>
        <v>0.1633213085371701</v>
      </c>
      <c r="AB13" s="9">
        <f>J13/Tabela1!J13</f>
        <v>0.16347301512992082</v>
      </c>
    </row>
    <row r="14" spans="1:28" ht="18">
      <c r="A14" s="30" t="s">
        <v>43</v>
      </c>
      <c r="B14" s="14">
        <f>SUM(Tabela26:Tabela28!B14)</f>
        <v>97938.68505430799</v>
      </c>
      <c r="C14" s="8">
        <f>SUM(Tabela26:Tabela28!C14)</f>
        <v>109929.86233358702</v>
      </c>
      <c r="D14" s="8">
        <f>SUM(Tabela26:Tabela28!D14)</f>
        <v>120843.86030920391</v>
      </c>
      <c r="E14" s="8">
        <f>SUM(Tabela26:Tabela28!E14)</f>
        <v>131644.49755801147</v>
      </c>
      <c r="F14" s="8">
        <f>SUM(Tabela26:Tabela28!F14)</f>
        <v>140463.9907041802</v>
      </c>
      <c r="G14" s="8">
        <f>SUM(Tabela26:Tabela28!G14)</f>
        <v>146446.30701093067</v>
      </c>
      <c r="H14" s="8">
        <f>SUM(Tabela26:Tabela28!H14)</f>
        <v>150390.56448383513</v>
      </c>
      <c r="I14" s="8">
        <f>SUM(Tabela26:Tabela28!I14)</f>
        <v>165567.28030007676</v>
      </c>
      <c r="J14" s="8">
        <f>SUM(Tabela26:Tabela28!J14)</f>
        <v>182128.9628113765</v>
      </c>
      <c r="K14" s="31">
        <f t="shared" si="1"/>
        <v>0.15791966490588658</v>
      </c>
      <c r="L14" s="32">
        <f t="shared" si="0"/>
        <v>0.1578891705074669</v>
      </c>
      <c r="M14" s="32">
        <f t="shared" si="0"/>
        <v>0.1579654438278617</v>
      </c>
      <c r="N14" s="32">
        <f t="shared" si="0"/>
        <v>0.14954739668899153</v>
      </c>
      <c r="O14" s="32">
        <f t="shared" si="0"/>
        <v>0.1480978443311503</v>
      </c>
      <c r="P14" s="32">
        <f t="shared" si="0"/>
        <v>0.14527898095109762</v>
      </c>
      <c r="Q14" s="32">
        <f t="shared" si="0"/>
        <v>0.14089978584441815</v>
      </c>
      <c r="R14" s="32">
        <f t="shared" si="0"/>
        <v>0.14755940312191318</v>
      </c>
      <c r="S14" s="47">
        <f t="shared" si="0"/>
        <v>0.15233900228666056</v>
      </c>
      <c r="T14" s="32">
        <f>B14/Tabela1!B14</f>
        <v>0.15647781984886922</v>
      </c>
      <c r="U14" s="10">
        <f>C14/Tabela1!C14</f>
        <v>0.15764169893249638</v>
      </c>
      <c r="V14" s="10">
        <f>D14/Tabela1!D14</f>
        <v>0.15786182738327162</v>
      </c>
      <c r="W14" s="10">
        <f>E14/Tabela1!E14</f>
        <v>0.1590091912135407</v>
      </c>
      <c r="X14" s="10">
        <f>F14/Tabela1!F14</f>
        <v>0.16288649242726913</v>
      </c>
      <c r="Y14" s="10">
        <f>G14/Tabela1!G14</f>
        <v>0.16291089679557577</v>
      </c>
      <c r="Z14" s="10">
        <f>H14/Tabela1!H14</f>
        <v>0.1651971884880167</v>
      </c>
      <c r="AA14" s="10">
        <f>I14/Tabela1!I14</f>
        <v>0.16836397427678768</v>
      </c>
      <c r="AB14" s="10">
        <f>J14/Tabela1!J14</f>
        <v>0.16908286696229932</v>
      </c>
    </row>
    <row r="15" spans="1:28" ht="18">
      <c r="A15" s="33" t="s">
        <v>37</v>
      </c>
      <c r="B15" s="15">
        <f>SUM(Tabela26:Tabela28!B15)</f>
        <v>90983.51747649352</v>
      </c>
      <c r="C15" s="6">
        <f>SUM(Tabela26:Tabela28!C15)</f>
        <v>104077.71269848276</v>
      </c>
      <c r="D15" s="6">
        <f>SUM(Tabela26:Tabela28!D15)</f>
        <v>114535.214182147</v>
      </c>
      <c r="E15" s="6">
        <f>SUM(Tabela26:Tabela28!E15)</f>
        <v>124970.71843173735</v>
      </c>
      <c r="F15" s="6">
        <f>SUM(Tabela26:Tabela28!F15)</f>
        <v>132587.84235582952</v>
      </c>
      <c r="G15" s="6">
        <f>SUM(Tabela26:Tabela28!G15)</f>
        <v>138316.39863855083</v>
      </c>
      <c r="H15" s="6">
        <f>SUM(Tabela26:Tabela28!H15)</f>
        <v>142090.76248904297</v>
      </c>
      <c r="I15" s="6">
        <f>SUM(Tabela26:Tabela28!I15)</f>
        <v>154958.884458069</v>
      </c>
      <c r="J15" s="6">
        <f>SUM(Tabela26:Tabela28!J15)</f>
        <v>168540.39004138636</v>
      </c>
      <c r="K15" s="28">
        <f t="shared" si="1"/>
        <v>0.14670491628389215</v>
      </c>
      <c r="L15" s="29">
        <f t="shared" si="0"/>
        <v>0.14948389252423525</v>
      </c>
      <c r="M15" s="29">
        <f t="shared" si="0"/>
        <v>0.14971886776794777</v>
      </c>
      <c r="N15" s="29">
        <f t="shared" si="0"/>
        <v>0.1419660217517533</v>
      </c>
      <c r="O15" s="29">
        <f t="shared" si="0"/>
        <v>0.13979364774542444</v>
      </c>
      <c r="P15" s="29">
        <f t="shared" si="0"/>
        <v>0.13721387621973022</v>
      </c>
      <c r="Q15" s="29">
        <f t="shared" si="0"/>
        <v>0.13312376394017833</v>
      </c>
      <c r="R15" s="29">
        <f t="shared" si="0"/>
        <v>0.1381048263740766</v>
      </c>
      <c r="S15" s="46">
        <f t="shared" si="0"/>
        <v>0.14097304716164366</v>
      </c>
      <c r="T15" s="29">
        <f>B15/Tabela1!B15</f>
        <v>0.15605904813577456</v>
      </c>
      <c r="U15" s="9">
        <f>C15/Tabela1!C15</f>
        <v>0.1586741584710396</v>
      </c>
      <c r="V15" s="9">
        <f>D15/Tabela1!D15</f>
        <v>0.158966072471998</v>
      </c>
      <c r="W15" s="9">
        <f>E15/Tabela1!E15</f>
        <v>0.16065986945826335</v>
      </c>
      <c r="X15" s="9">
        <f>F15/Tabela1!F15</f>
        <v>0.16445640519044907</v>
      </c>
      <c r="Y15" s="9">
        <f>G15/Tabela1!G15</f>
        <v>0.16462592644789498</v>
      </c>
      <c r="Z15" s="9">
        <f>H15/Tabela1!H15</f>
        <v>0.1672628121391063</v>
      </c>
      <c r="AA15" s="9">
        <f>I15/Tabela1!I15</f>
        <v>0.16962221618019777</v>
      </c>
      <c r="AB15" s="9">
        <f>J15/Tabela1!J15</f>
        <v>0.1697300278062805</v>
      </c>
    </row>
    <row r="16" spans="1:28" ht="18">
      <c r="A16" s="34" t="s">
        <v>42</v>
      </c>
      <c r="B16" s="15">
        <f>SUM(Tabela26:Tabela28!B16)</f>
        <v>6955.167577814481</v>
      </c>
      <c r="C16" s="6">
        <f>SUM(Tabela26:Tabela28!C16)</f>
        <v>5852.14963510425</v>
      </c>
      <c r="D16" s="6">
        <f>SUM(Tabela26:Tabela28!D16)</f>
        <v>6308.6461270569125</v>
      </c>
      <c r="E16" s="6">
        <f>SUM(Tabela26:Tabela28!E16)</f>
        <v>6673.779126274125</v>
      </c>
      <c r="F16" s="6">
        <f>SUM(Tabela26:Tabela28!F16)</f>
        <v>7876.148348350689</v>
      </c>
      <c r="G16" s="6">
        <f>SUM(Tabela26:Tabela28!G16)</f>
        <v>8129.908372379841</v>
      </c>
      <c r="H16" s="6">
        <f>SUM(Tabela26:Tabela28!H16)</f>
        <v>8299.801994792153</v>
      </c>
      <c r="I16" s="6">
        <f>SUM(Tabela26:Tabela28!I16)</f>
        <v>10608.39584200777</v>
      </c>
      <c r="J16" s="6">
        <f>SUM(Tabela26:Tabela28!J16)</f>
        <v>13588.57276999014</v>
      </c>
      <c r="K16" s="28">
        <f t="shared" si="1"/>
        <v>0.011214748621994456</v>
      </c>
      <c r="L16" s="29">
        <f t="shared" si="0"/>
        <v>0.008405277983231648</v>
      </c>
      <c r="M16" s="29">
        <f t="shared" si="0"/>
        <v>0.008246576059913946</v>
      </c>
      <c r="N16" s="29">
        <f t="shared" si="0"/>
        <v>0.0075813749372382324</v>
      </c>
      <c r="O16" s="29">
        <f t="shared" si="0"/>
        <v>0.008304196585725895</v>
      </c>
      <c r="P16" s="29">
        <f t="shared" si="0"/>
        <v>0.0080651047313674</v>
      </c>
      <c r="Q16" s="29">
        <f t="shared" si="0"/>
        <v>0.007776021904239792</v>
      </c>
      <c r="R16" s="29">
        <f t="shared" si="0"/>
        <v>0.009454576747836611</v>
      </c>
      <c r="S16" s="46">
        <f t="shared" si="0"/>
        <v>0.011365955125016924</v>
      </c>
      <c r="T16" s="29">
        <f>B16/Tabela1!B16</f>
        <v>0.16217048073620782</v>
      </c>
      <c r="U16" s="9">
        <f>C16/Tabela1!C16</f>
        <v>0.1412914274874876</v>
      </c>
      <c r="V16" s="9">
        <f>D16/Tabela1!D16</f>
        <v>0.14018279063744446</v>
      </c>
      <c r="W16" s="9">
        <f>E16/Tabela1!E16</f>
        <v>0.1333528978594518</v>
      </c>
      <c r="X16" s="9">
        <f>F16/Tabela1!F16</f>
        <v>0.1403347649552899</v>
      </c>
      <c r="Y16" s="9">
        <f>G16/Tabela1!G16</f>
        <v>0.1383837745728411</v>
      </c>
      <c r="Z16" s="9">
        <f>H16/Tabela1!H16</f>
        <v>0.13636635769571756</v>
      </c>
      <c r="AA16" s="9">
        <f>I16/Tabela1!I16</f>
        <v>0.15190440234274258</v>
      </c>
      <c r="AB16" s="9">
        <f>J16/Tabela1!J16</f>
        <v>0.161447749949388</v>
      </c>
    </row>
    <row r="17" spans="1:29" ht="18">
      <c r="A17" s="35" t="s">
        <v>41</v>
      </c>
      <c r="B17" s="14">
        <f>SUM(Tabela26:Tabela28!B17)</f>
        <v>274253.8428223063</v>
      </c>
      <c r="C17" s="8">
        <f>SUM(Tabela26:Tabela28!C17)</f>
        <v>302133.0222067808</v>
      </c>
      <c r="D17" s="8">
        <f>SUM(Tabela26:Tabela28!D17)</f>
        <v>325707.4864886233</v>
      </c>
      <c r="E17" s="8">
        <f>SUM(Tabela26:Tabela28!E17)</f>
        <v>384888.81384885847</v>
      </c>
      <c r="F17" s="8">
        <f>SUM(Tabela26:Tabela28!F17)</f>
        <v>406829.2037613528</v>
      </c>
      <c r="G17" s="8">
        <f>SUM(Tabela26:Tabela28!G17)</f>
        <v>434416.8205529712</v>
      </c>
      <c r="H17" s="8">
        <f>SUM(Tabela26:Tabela28!H17)</f>
        <v>463874.97584257915</v>
      </c>
      <c r="I17" s="8">
        <f>SUM(Tabela26:Tabela28!I17)</f>
        <v>477101.21277443</v>
      </c>
      <c r="J17" s="8">
        <f>SUM(Tabela26:Tabela28!J17)</f>
        <v>511626.50558078836</v>
      </c>
      <c r="K17" s="31">
        <f t="shared" si="1"/>
        <v>0.44221621858241644</v>
      </c>
      <c r="L17" s="32">
        <f t="shared" si="0"/>
        <v>0.43394516509430553</v>
      </c>
      <c r="M17" s="32">
        <f t="shared" si="0"/>
        <v>0.42576037814073364</v>
      </c>
      <c r="N17" s="32">
        <f t="shared" si="0"/>
        <v>0.43723149234130515</v>
      </c>
      <c r="O17" s="32">
        <f t="shared" si="0"/>
        <v>0.42893931594826606</v>
      </c>
      <c r="P17" s="32">
        <f t="shared" si="0"/>
        <v>0.43095407652199025</v>
      </c>
      <c r="Q17" s="32">
        <f t="shared" si="0"/>
        <v>0.43460096701631373</v>
      </c>
      <c r="R17" s="32">
        <f t="shared" si="0"/>
        <v>0.42520943786803966</v>
      </c>
      <c r="S17" s="47">
        <f t="shared" si="0"/>
        <v>0.4279422130367471</v>
      </c>
      <c r="T17" s="32">
        <f>B17/Tabela1!B17</f>
        <v>0.1670484776857468</v>
      </c>
      <c r="U17" s="10">
        <f>C17/Tabela1!C17</f>
        <v>0.1648962796276189</v>
      </c>
      <c r="V17" s="10">
        <f>D17/Tabela1!D17</f>
        <v>0.16363904703101456</v>
      </c>
      <c r="W17" s="10">
        <f>E17/Tabela1!E17</f>
        <v>0.17510857085545</v>
      </c>
      <c r="X17" s="10">
        <f>F17/Tabela1!F17</f>
        <v>0.16942456161682676</v>
      </c>
      <c r="Y17" s="10">
        <f>G17/Tabela1!G17</f>
        <v>0.17915336837891005</v>
      </c>
      <c r="Z17" s="10">
        <f>H17/Tabela1!H17</f>
        <v>0.18144767611723328</v>
      </c>
      <c r="AA17" s="53">
        <f>I17/Tabela1!I17</f>
        <v>0.17791974008137224</v>
      </c>
      <c r="AB17" s="53">
        <f>J17/Tabela1!J17</f>
        <v>0.17819194889290205</v>
      </c>
      <c r="AC17" s="55"/>
    </row>
    <row r="18" spans="1:28" ht="18">
      <c r="A18" s="36" t="s">
        <v>38</v>
      </c>
      <c r="B18" s="37">
        <f>SUM(Tabela26:Tabela28!B18)</f>
        <v>620180.4259949215</v>
      </c>
      <c r="C18" s="38">
        <f>SUM(Tabela26:Tabela28!C18)</f>
        <v>696247.006556971</v>
      </c>
      <c r="D18" s="38">
        <f>SUM(Tabela26:Tabela28!D18)</f>
        <v>765001.8724404689</v>
      </c>
      <c r="E18" s="38">
        <f>SUM(Tabela26:Tabela28!E18)</f>
        <v>880286.1198031277</v>
      </c>
      <c r="F18" s="38">
        <f>SUM(Tabela26:Tabela28!F18)</f>
        <v>948453.9855293192</v>
      </c>
      <c r="G18" s="38">
        <f>SUM(Tabela26:Tabela28!G18)</f>
        <v>1008035.0650327455</v>
      </c>
      <c r="H18" s="38">
        <f>SUM(Tabela26:Tabela28!H18)</f>
        <v>1067358.3609977714</v>
      </c>
      <c r="I18" s="38">
        <f>SUM(Tabela26:Tabela28!I18)</f>
        <v>1122038.1541072344</v>
      </c>
      <c r="J18" s="38">
        <f>SUM(Tabela26:Tabela28!J18)</f>
        <v>1195550.4504923783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0.15959980565238982</v>
      </c>
      <c r="U18" s="40">
        <f>C18/Tabela1!C18</f>
        <v>0.15909191806313314</v>
      </c>
      <c r="V18" s="40">
        <f>D18/Tabela1!D18</f>
        <v>0.1588868131413551</v>
      </c>
      <c r="W18" s="40">
        <f>E18/Tabela1!E18</f>
        <v>0.16510672029661252</v>
      </c>
      <c r="X18" s="40">
        <f>F18/Tabela1!F18</f>
        <v>0.16412212067414006</v>
      </c>
      <c r="Y18" s="40">
        <f>G18/Tabela1!G18</f>
        <v>0.16812389516718054</v>
      </c>
      <c r="Z18" s="40">
        <f>H18/Tabela1!H18</f>
        <v>0.17025084044059813</v>
      </c>
      <c r="AA18" s="52">
        <f>I18/Tabela1!I18</f>
        <v>0.17038064415773368</v>
      </c>
      <c r="AB18" s="52">
        <f>J18/Tabela1!J18</f>
        <v>0.1706919450211495</v>
      </c>
    </row>
    <row r="19" spans="1:28" ht="18">
      <c r="A19" s="41" t="s">
        <v>39</v>
      </c>
      <c r="B19" s="16">
        <f>SUM(Tabela26:Tabela28!B19)</f>
        <v>620180.4259949215</v>
      </c>
      <c r="C19" s="7">
        <f>SUM(Tabela26:Tabela28!C19)</f>
        <v>696247.0065569712</v>
      </c>
      <c r="D19" s="7">
        <f>SUM(Tabela26:Tabela28!D19)</f>
        <v>765001.8724404699</v>
      </c>
      <c r="E19" s="7">
        <f>SUM(Tabela26:Tabela28!E19)</f>
        <v>880286.1198031286</v>
      </c>
      <c r="F19" s="7">
        <f>SUM(Tabela26:Tabela28!F19)</f>
        <v>948453.9855293189</v>
      </c>
      <c r="G19" s="7">
        <f>SUM(Tabela26:Tabela28!G19)</f>
        <v>1008035.065032745</v>
      </c>
      <c r="H19" s="7">
        <f>SUM(Tabela26:Tabela28!H19)</f>
        <v>1067358.3609977711</v>
      </c>
      <c r="I19" s="7">
        <f>SUM(Tabela26:Tabela28!I19)</f>
        <v>1122038.154107238</v>
      </c>
      <c r="J19" s="7">
        <f>SUM(Tabela26:Tabela28!J19)</f>
        <v>1195550.4504923774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'[1]Total'!$E$30</f>
        <v>192924.5611021221</v>
      </c>
      <c r="C10" s="6">
        <f>'[2]Total'!$E$30</f>
        <v>218851.11268065643</v>
      </c>
      <c r="D10" s="6">
        <f>'[3]Total'!$E$30</f>
        <v>242927.25779482734</v>
      </c>
      <c r="E10" s="6">
        <f>'[4]Total'!$E$30</f>
        <v>287678.6173038147</v>
      </c>
      <c r="F10" s="6">
        <f>'[5]Total'!$E$30</f>
        <v>301106.7042293448</v>
      </c>
      <c r="G10" s="6">
        <f>'[6]Total'!$E$30</f>
        <v>326630.54966789973</v>
      </c>
      <c r="H10" s="6">
        <f>'[7]Total'!$E$30</f>
        <v>351329.55666217534</v>
      </c>
      <c r="I10" s="6">
        <f>'[8]Total'!$E$30</f>
        <v>366028.4164868943</v>
      </c>
      <c r="J10" s="6">
        <f>'[9]Total'!$E$30</f>
        <v>382568.1126680109</v>
      </c>
      <c r="K10" s="28">
        <f>B10/B$18</f>
        <v>0.8566610106551588</v>
      </c>
      <c r="L10" s="29">
        <f aca="true" t="shared" si="0" ref="L10:S18">C10/C$18</f>
        <v>0.8511558097704953</v>
      </c>
      <c r="M10" s="29">
        <f t="shared" si="0"/>
        <v>0.8505254755035108</v>
      </c>
      <c r="N10" s="29">
        <f t="shared" si="0"/>
        <v>0.8626533027195078</v>
      </c>
      <c r="O10" s="29">
        <f t="shared" si="0"/>
        <v>0.8650398729723406</v>
      </c>
      <c r="P10" s="29">
        <f t="shared" si="0"/>
        <v>0.8664794799934106</v>
      </c>
      <c r="Q10" s="29">
        <f t="shared" si="0"/>
        <v>0.8743583172899546</v>
      </c>
      <c r="R10" s="29">
        <f t="shared" si="0"/>
        <v>0.8683992075542747</v>
      </c>
      <c r="S10" s="46">
        <f t="shared" si="0"/>
        <v>0.8694148849595901</v>
      </c>
      <c r="T10" s="29">
        <f>B10/Tabela1!B10</f>
        <v>0.05841171873361178</v>
      </c>
      <c r="U10" s="9">
        <f>C10/Tabela1!C10</f>
        <v>0.058823654563414686</v>
      </c>
      <c r="V10" s="9">
        <f>D10/Tabela1!D10</f>
        <v>0.0593336322384168</v>
      </c>
      <c r="W10" s="9">
        <f>E10/Tabela1!E10</f>
        <v>0.06317386452158472</v>
      </c>
      <c r="X10" s="9">
        <f>F10/Tabela1!F10</f>
        <v>0.06055154050655918</v>
      </c>
      <c r="Y10" s="9">
        <f>G10/Tabela1!G10</f>
        <v>0.06335450506505431</v>
      </c>
      <c r="Z10" s="9">
        <f>H10/Tabela1!H10</f>
        <v>0.0648230802897542</v>
      </c>
      <c r="AA10" s="9">
        <f>I10/Tabela1!I10</f>
        <v>0.06453335542228374</v>
      </c>
      <c r="AB10" s="9">
        <f>J10/Tabela1!J10</f>
        <v>0.06364308205052464</v>
      </c>
    </row>
    <row r="11" spans="1:28" ht="18">
      <c r="A11" s="30" t="s">
        <v>34</v>
      </c>
      <c r="B11" s="14">
        <f>+B12+B13</f>
        <v>88157.29989262095</v>
      </c>
      <c r="C11" s="8">
        <f aca="true" t="shared" si="1" ref="C11:I11">+C12+C13</f>
        <v>101482.5098028932</v>
      </c>
      <c r="D11" s="8">
        <f t="shared" si="1"/>
        <v>116260.59588808342</v>
      </c>
      <c r="E11" s="8">
        <f t="shared" si="1"/>
        <v>131763.55261454795</v>
      </c>
      <c r="F11" s="8">
        <f t="shared" si="1"/>
        <v>146556.84674326415</v>
      </c>
      <c r="G11" s="8">
        <f t="shared" si="1"/>
        <v>157850.32672504126</v>
      </c>
      <c r="H11" s="8">
        <f t="shared" si="1"/>
        <v>167884.70717025397</v>
      </c>
      <c r="I11" s="8">
        <f t="shared" si="1"/>
        <v>177955.8575672456</v>
      </c>
      <c r="J11" s="8">
        <f>+J12+J13</f>
        <v>184744.38427282614</v>
      </c>
      <c r="K11" s="31">
        <f aca="true" t="shared" si="2" ref="K11:K18">B11/B$18</f>
        <v>0.39145312131961557</v>
      </c>
      <c r="L11" s="32">
        <f t="shared" si="0"/>
        <v>0.3946858060295273</v>
      </c>
      <c r="M11" s="32">
        <f t="shared" si="0"/>
        <v>0.4070461235912374</v>
      </c>
      <c r="N11" s="32">
        <f t="shared" si="0"/>
        <v>0.3951154413431901</v>
      </c>
      <c r="O11" s="32">
        <f t="shared" si="0"/>
        <v>0.42103850332557535</v>
      </c>
      <c r="P11" s="32">
        <f t="shared" si="0"/>
        <v>0.418742426746574</v>
      </c>
      <c r="Q11" s="32">
        <f t="shared" si="0"/>
        <v>0.4178167970116128</v>
      </c>
      <c r="R11" s="32">
        <f t="shared" si="0"/>
        <v>0.42219871116637925</v>
      </c>
      <c r="S11" s="47">
        <f t="shared" si="0"/>
        <v>0.41984554457332307</v>
      </c>
      <c r="T11" s="32">
        <f>B11/Tabela1!B11</f>
        <v>0.05447895481533129</v>
      </c>
      <c r="U11" s="10">
        <f>C11/Tabela1!C11</f>
        <v>0.054951025488616786</v>
      </c>
      <c r="V11" s="10">
        <f>D11/Tabela1!D11</f>
        <v>0.05646859655326868</v>
      </c>
      <c r="W11" s="10">
        <f>E11/Tabela1!E11</f>
        <v>0.05714655406572629</v>
      </c>
      <c r="X11" s="10">
        <f>F11/Tabela1!F11</f>
        <v>0.05826455154025677</v>
      </c>
      <c r="Y11" s="10">
        <f>G11/Tabela1!G11</f>
        <v>0.05907527889949974</v>
      </c>
      <c r="Z11" s="10">
        <f>H11/Tabela1!H11</f>
        <v>0.05990670515589081</v>
      </c>
      <c r="AA11" s="10">
        <f>I11/Tabela1!I11</f>
        <v>0.060932581086028226</v>
      </c>
      <c r="AB11" s="10">
        <f>J11/Tabela1!J11</f>
        <v>0.06045749611401965</v>
      </c>
    </row>
    <row r="12" spans="1:28" ht="18">
      <c r="A12" s="33" t="s">
        <v>35</v>
      </c>
      <c r="B12" s="15">
        <f>'[1]Total'!$G$30</f>
        <v>69723.84995695998</v>
      </c>
      <c r="C12" s="6">
        <f>'[2]Total'!$G$30</f>
        <v>79871.40170495628</v>
      </c>
      <c r="D12" s="6">
        <f>'[3]Total'!$G$30</f>
        <v>92194.32939800473</v>
      </c>
      <c r="E12" s="6">
        <f>'[4]Total'!$G$30</f>
        <v>104346.09529062023</v>
      </c>
      <c r="F12" s="6">
        <f>'[5]Total'!$G$30</f>
        <v>116834.40425157904</v>
      </c>
      <c r="G12" s="6">
        <f>'[6]Total'!$G$30</f>
        <v>125965.74544497124</v>
      </c>
      <c r="H12" s="6">
        <f>'[7]Total'!$G$30</f>
        <v>133728.6798190407</v>
      </c>
      <c r="I12" s="6">
        <f>'[8]Total'!$G$30</f>
        <v>141069.91447672303</v>
      </c>
      <c r="J12" s="6">
        <f>'[9]Total'!$G$30</f>
        <v>146974.0341010475</v>
      </c>
      <c r="K12" s="28">
        <f t="shared" si="2"/>
        <v>0.3096013458819318</v>
      </c>
      <c r="L12" s="29">
        <f t="shared" si="0"/>
        <v>0.31063587825978367</v>
      </c>
      <c r="M12" s="29">
        <f t="shared" si="0"/>
        <v>0.32278644464093953</v>
      </c>
      <c r="N12" s="29">
        <f t="shared" si="0"/>
        <v>0.3128995285502035</v>
      </c>
      <c r="O12" s="29">
        <f t="shared" si="0"/>
        <v>0.33564984370326567</v>
      </c>
      <c r="P12" s="29">
        <f t="shared" si="0"/>
        <v>0.3341595993427911</v>
      </c>
      <c r="Q12" s="29">
        <f t="shared" si="0"/>
        <v>0.33281225915306556</v>
      </c>
      <c r="R12" s="29">
        <f t="shared" si="0"/>
        <v>0.3346871347233826</v>
      </c>
      <c r="S12" s="46">
        <f t="shared" si="0"/>
        <v>0.3340095755991473</v>
      </c>
      <c r="T12" s="29">
        <f>B12/Tabela1!B12</f>
        <v>0.05458754307531989</v>
      </c>
      <c r="U12" s="9">
        <f>C12/Tabela1!C12</f>
        <v>0.054945225452364056</v>
      </c>
      <c r="V12" s="9">
        <f>D12/Tabela1!D12</f>
        <v>0.056665822198513884</v>
      </c>
      <c r="W12" s="9">
        <f>E12/Tabela1!E12</f>
        <v>0.05726348515847253</v>
      </c>
      <c r="X12" s="9">
        <f>F12/Tabela1!F12</f>
        <v>0.058405258250477286</v>
      </c>
      <c r="Y12" s="9">
        <f>G12/Tabela1!G12</f>
        <v>0.05922649171213517</v>
      </c>
      <c r="Z12" s="9">
        <f>H12/Tabela1!H12</f>
        <v>0.05998706307609803</v>
      </c>
      <c r="AA12" s="9">
        <f>I12/Tabela1!I12</f>
        <v>0.06100703156596761</v>
      </c>
      <c r="AB12" s="9">
        <f>J12/Tabela1!J12</f>
        <v>0.06067545533251792</v>
      </c>
    </row>
    <row r="13" spans="1:28" ht="18">
      <c r="A13" s="33" t="s">
        <v>36</v>
      </c>
      <c r="B13" s="15">
        <f>'[1]Total'!$J$30+'[1]Total'!$P$30</f>
        <v>18433.44993566097</v>
      </c>
      <c r="C13" s="6">
        <f>'[2]Total'!$J$30+'[2]Total'!$P$30</f>
        <v>21611.108097936914</v>
      </c>
      <c r="D13" s="6">
        <f>'[3]Total'!$J$30+'[3]Total'!$P$30</f>
        <v>24066.2664900787</v>
      </c>
      <c r="E13" s="6">
        <f>'[4]Total'!$J$30+'[4]Total'!$P$30</f>
        <v>27417.45732392773</v>
      </c>
      <c r="F13" s="6">
        <f>'[5]Total'!$J$30+'[5]Total'!$P$30</f>
        <v>29722.442491685124</v>
      </c>
      <c r="G13" s="6">
        <f>'[6]Total'!$J$30+'[6]Total'!$P$30</f>
        <v>31884.581280070026</v>
      </c>
      <c r="H13" s="6">
        <f>'[7]Total'!$J$30+'[7]Total'!$P$30</f>
        <v>34156.027351213284</v>
      </c>
      <c r="I13" s="6">
        <f>'[8]Total'!$J$30+'[8]Total'!$P$30</f>
        <v>36885.943090522574</v>
      </c>
      <c r="J13" s="6">
        <f>'[9]Total'!$J$30+'[9]Total'!$P$30</f>
        <v>37770.350171778635</v>
      </c>
      <c r="K13" s="28">
        <f t="shared" si="2"/>
        <v>0.08185177543768377</v>
      </c>
      <c r="L13" s="29">
        <f t="shared" si="0"/>
        <v>0.08404992776974365</v>
      </c>
      <c r="M13" s="29">
        <f t="shared" si="0"/>
        <v>0.08425967895029786</v>
      </c>
      <c r="N13" s="29">
        <f t="shared" si="0"/>
        <v>0.08221591279298666</v>
      </c>
      <c r="O13" s="29">
        <f t="shared" si="0"/>
        <v>0.0853886596223097</v>
      </c>
      <c r="P13" s="29">
        <f t="shared" si="0"/>
        <v>0.08458282740378294</v>
      </c>
      <c r="Q13" s="29">
        <f t="shared" si="0"/>
        <v>0.08500453785854727</v>
      </c>
      <c r="R13" s="29">
        <f t="shared" si="0"/>
        <v>0.08751157644299667</v>
      </c>
      <c r="S13" s="46">
        <f t="shared" si="0"/>
        <v>0.08583596897417575</v>
      </c>
      <c r="T13" s="29">
        <f>B13/Tabela1!B13</f>
        <v>0.05407210200982962</v>
      </c>
      <c r="U13" s="9">
        <f>C13/Tabela1!C13</f>
        <v>0.05497247217924256</v>
      </c>
      <c r="V13" s="9">
        <f>D13/Tabela1!D13</f>
        <v>0.05572559048900874</v>
      </c>
      <c r="W13" s="9">
        <f>E13/Tabela1!E13</f>
        <v>0.056705868058580265</v>
      </c>
      <c r="X13" s="9">
        <f>F13/Tabela1!F13</f>
        <v>0.05771796351500141</v>
      </c>
      <c r="Y13" s="9">
        <f>G13/Tabela1!G13</f>
        <v>0.05848536109717673</v>
      </c>
      <c r="Z13" s="9">
        <f>H13/Tabela1!H13</f>
        <v>0.05959414623761793</v>
      </c>
      <c r="AA13" s="9">
        <f>I13/Tabela1!I13</f>
        <v>0.06064951460339598</v>
      </c>
      <c r="AB13" s="9">
        <f>J13/Tabela1!J13</f>
        <v>0.059624058047718746</v>
      </c>
    </row>
    <row r="14" spans="1:28" ht="18">
      <c r="A14" s="30" t="s">
        <v>43</v>
      </c>
      <c r="B14" s="14">
        <f aca="true" t="shared" si="3" ref="B14:I14">+B15+B16</f>
        <v>34885.753894919784</v>
      </c>
      <c r="C14" s="8">
        <f t="shared" si="3"/>
        <v>40501.14003530313</v>
      </c>
      <c r="D14" s="8">
        <f t="shared" si="3"/>
        <v>45000.209879017486</v>
      </c>
      <c r="E14" s="8">
        <f t="shared" si="3"/>
        <v>48383.264773187635</v>
      </c>
      <c r="F14" s="8">
        <f t="shared" si="3"/>
        <v>49948.835473854175</v>
      </c>
      <c r="G14" s="8">
        <f t="shared" si="3"/>
        <v>53479.551128335</v>
      </c>
      <c r="H14" s="8">
        <f t="shared" si="3"/>
        <v>53657.4603678009</v>
      </c>
      <c r="I14" s="8">
        <f t="shared" si="3"/>
        <v>59588.88829756715</v>
      </c>
      <c r="J14" s="8">
        <f>+J15+J16</f>
        <v>62631.91625264211</v>
      </c>
      <c r="K14" s="31">
        <f t="shared" si="2"/>
        <v>0.15490648271201587</v>
      </c>
      <c r="L14" s="32">
        <f t="shared" si="0"/>
        <v>0.1575170453607824</v>
      </c>
      <c r="M14" s="32">
        <f t="shared" si="0"/>
        <v>0.1575526157605361</v>
      </c>
      <c r="N14" s="32">
        <f t="shared" si="0"/>
        <v>0.14508545523515096</v>
      </c>
      <c r="O14" s="32">
        <f t="shared" si="0"/>
        <v>0.1434964206592657</v>
      </c>
      <c r="P14" s="32">
        <f t="shared" si="0"/>
        <v>0.14186956394334715</v>
      </c>
      <c r="Q14" s="32">
        <f t="shared" si="0"/>
        <v>0.1335380011945743</v>
      </c>
      <c r="R14" s="32">
        <f t="shared" si="0"/>
        <v>0.14137411481138462</v>
      </c>
      <c r="S14" s="47">
        <f t="shared" si="0"/>
        <v>0.14233575266855406</v>
      </c>
      <c r="T14" s="32">
        <f>B14/Tabela1!B14</f>
        <v>0.05573739028897784</v>
      </c>
      <c r="U14" s="10">
        <f>C14/Tabela1!C14</f>
        <v>0.05807947347822171</v>
      </c>
      <c r="V14" s="10">
        <f>D14/Tabela1!D14</f>
        <v>0.0587850747729829</v>
      </c>
      <c r="W14" s="10">
        <f>E14/Tabela1!E14</f>
        <v>0.058440602855162525</v>
      </c>
      <c r="X14" s="10">
        <f>F14/Tabela1!F14</f>
        <v>0.057922251606088916</v>
      </c>
      <c r="Y14" s="10">
        <f>G14/Tabela1!G14</f>
        <v>0.05949212248753812</v>
      </c>
      <c r="Z14" s="10">
        <f>H14/Tabela1!H14</f>
        <v>0.058940277434231275</v>
      </c>
      <c r="AA14" s="10">
        <f>I14/Tabela1!I14</f>
        <v>0.06059543913707278</v>
      </c>
      <c r="AB14" s="10">
        <f>J14/Tabela1!J14</f>
        <v>0.05814552391816436</v>
      </c>
    </row>
    <row r="15" spans="1:28" ht="18">
      <c r="A15" s="33" t="s">
        <v>37</v>
      </c>
      <c r="B15" s="15">
        <f>'[1]Impostos'!$B$30</f>
        <v>32280.693604844073</v>
      </c>
      <c r="C15" s="6">
        <f>'[2]Impostos'!$B$30</f>
        <v>38271.155849317176</v>
      </c>
      <c r="D15" s="6">
        <f>'[3]Impostos'!$B$30</f>
        <v>42692.94382348922</v>
      </c>
      <c r="E15" s="6">
        <f>'[4]Impostos'!$B$30</f>
        <v>45802.53485419604</v>
      </c>
      <c r="F15" s="6">
        <f>'[5]Impostos'!$B$30</f>
        <v>46977.48661230973</v>
      </c>
      <c r="G15" s="6">
        <f>'[6]Impostos'!$B$30</f>
        <v>50332.27196797291</v>
      </c>
      <c r="H15" s="6">
        <f>'[7]Impostos'!$B$30</f>
        <v>50484.6077539761</v>
      </c>
      <c r="I15" s="6">
        <f>'[8]Impostos'!$B$30</f>
        <v>55469.4537354454</v>
      </c>
      <c r="J15" s="6">
        <f>'[9]Impostos'!$B$30</f>
        <v>57461.29019388332</v>
      </c>
      <c r="K15" s="28">
        <f t="shared" si="2"/>
        <v>0.1433389893448412</v>
      </c>
      <c r="L15" s="29">
        <f t="shared" si="0"/>
        <v>0.14884419022950468</v>
      </c>
      <c r="M15" s="29">
        <f t="shared" si="0"/>
        <v>0.14947452449648913</v>
      </c>
      <c r="N15" s="29">
        <f t="shared" si="0"/>
        <v>0.13734669728049215</v>
      </c>
      <c r="O15" s="29">
        <f t="shared" si="0"/>
        <v>0.13496012702765942</v>
      </c>
      <c r="P15" s="29">
        <f t="shared" si="0"/>
        <v>0.13352052000658937</v>
      </c>
      <c r="Q15" s="29">
        <f t="shared" si="0"/>
        <v>0.12564168271004536</v>
      </c>
      <c r="R15" s="29">
        <f t="shared" si="0"/>
        <v>0.13160079244572534</v>
      </c>
      <c r="S15" s="46">
        <f t="shared" si="0"/>
        <v>0.13058511504040987</v>
      </c>
      <c r="T15" s="29">
        <f>B15/Tabela1!B15</f>
        <v>0.05536930706637154</v>
      </c>
      <c r="U15" s="9">
        <f>C15/Tabela1!C15</f>
        <v>0.05834720316824309</v>
      </c>
      <c r="V15" s="9">
        <f>D15/Tabela1!D15</f>
        <v>0.059254524037425677</v>
      </c>
      <c r="W15" s="9">
        <f>E15/Tabela1!E15</f>
        <v>0.05888282761655236</v>
      </c>
      <c r="X15" s="9">
        <f>F15/Tabela1!F15</f>
        <v>0.058268906378377505</v>
      </c>
      <c r="Y15" s="9">
        <f>G15/Tabela1!G15</f>
        <v>0.059906106466869245</v>
      </c>
      <c r="Z15" s="9">
        <f>H15/Tabela1!H15</f>
        <v>0.059428194449452194</v>
      </c>
      <c r="AA15" s="9">
        <f>I15/Tabela1!I15</f>
        <v>0.06071837510844485</v>
      </c>
      <c r="AB15" s="9">
        <f>J15/Tabela1!J15</f>
        <v>0.05786687914984454</v>
      </c>
    </row>
    <row r="16" spans="1:28" ht="18">
      <c r="A16" s="34" t="s">
        <v>42</v>
      </c>
      <c r="B16" s="15">
        <f>'[1]Total'!$Q$30</f>
        <v>2605.060290075712</v>
      </c>
      <c r="C16" s="6">
        <f>'[2]Total'!$Q$30</f>
        <v>2229.9841859859507</v>
      </c>
      <c r="D16" s="6">
        <f>'[3]Total'!$Q$30</f>
        <v>2307.266055528262</v>
      </c>
      <c r="E16" s="6">
        <f>'[4]Total'!$Q$30</f>
        <v>2580.729918991593</v>
      </c>
      <c r="F16" s="6">
        <f>'[5]Total'!$Q$30</f>
        <v>2971.3488615444458</v>
      </c>
      <c r="G16" s="6">
        <f>'[6]Total'!$Q$30</f>
        <v>3147.279160362087</v>
      </c>
      <c r="H16" s="6">
        <f>'[7]Total'!$Q$30</f>
        <v>3172.8526138248</v>
      </c>
      <c r="I16" s="6">
        <f>'[8]Total'!$Q$30</f>
        <v>4119.434562121751</v>
      </c>
      <c r="J16" s="6">
        <f>'[9]Total'!$Q$30</f>
        <v>5170.6260587587985</v>
      </c>
      <c r="K16" s="28">
        <f t="shared" si="2"/>
        <v>0.011567493367174666</v>
      </c>
      <c r="L16" s="29">
        <f t="shared" si="0"/>
        <v>0.008672855131277725</v>
      </c>
      <c r="M16" s="29">
        <f t="shared" si="0"/>
        <v>0.008078091264046985</v>
      </c>
      <c r="N16" s="29">
        <f t="shared" si="0"/>
        <v>0.007738757954658817</v>
      </c>
      <c r="O16" s="29">
        <f t="shared" si="0"/>
        <v>0.008536293631606295</v>
      </c>
      <c r="P16" s="29">
        <f t="shared" si="0"/>
        <v>0.008349043936757781</v>
      </c>
      <c r="Q16" s="29">
        <f t="shared" si="0"/>
        <v>0.007896318484528922</v>
      </c>
      <c r="R16" s="29">
        <f t="shared" si="0"/>
        <v>0.009773322365659294</v>
      </c>
      <c r="S16" s="46">
        <f t="shared" si="0"/>
        <v>0.011750637628144203</v>
      </c>
      <c r="T16" s="29">
        <f>B16/Tabela1!B16</f>
        <v>0.06074100657703115</v>
      </c>
      <c r="U16" s="9">
        <f>C16/Tabela1!C16</f>
        <v>0.05383964330345856</v>
      </c>
      <c r="V16" s="9">
        <f>D16/Tabela1!D16</f>
        <v>0.051269161067667976</v>
      </c>
      <c r="W16" s="9">
        <f>E16/Tabela1!E16</f>
        <v>0.05156715659576377</v>
      </c>
      <c r="X16" s="9">
        <f>F16/Tabela1!F16</f>
        <v>0.052942571120099174</v>
      </c>
      <c r="Y16" s="9">
        <f>G16/Tabela1!G16</f>
        <v>0.053571620969924384</v>
      </c>
      <c r="Z16" s="9">
        <f>H16/Tabela1!H16</f>
        <v>0.05213020198844637</v>
      </c>
      <c r="AA16" s="9">
        <f>I16/Tabela1!I16</f>
        <v>0.058987263905747045</v>
      </c>
      <c r="AB16" s="9">
        <f>J16/Tabela1!J16</f>
        <v>0.06143293759738137</v>
      </c>
    </row>
    <row r="17" spans="1:28" ht="18">
      <c r="A17" s="35" t="s">
        <v>41</v>
      </c>
      <c r="B17" s="14">
        <f>'[1]Total'!$V$30</f>
        <v>102162.20091942544</v>
      </c>
      <c r="C17" s="8">
        <f>'[2]Total'!$V$30</f>
        <v>115138.61869177729</v>
      </c>
      <c r="D17" s="8">
        <f>'[3]Total'!$V$30</f>
        <v>124359.39585121565</v>
      </c>
      <c r="E17" s="8">
        <f>'[4]Total'!$V$30</f>
        <v>153334.33477027513</v>
      </c>
      <c r="F17" s="8">
        <f>'[5]Total'!$V$30</f>
        <v>151578.50862453616</v>
      </c>
      <c r="G17" s="8">
        <f>'[6]Total'!$V$30</f>
        <v>165632.94378249638</v>
      </c>
      <c r="H17" s="8">
        <f>'[7]Total'!$V$30</f>
        <v>180271.99687809657</v>
      </c>
      <c r="I17" s="8">
        <f>'[8]Total'!$V$30</f>
        <v>183953.12435752695</v>
      </c>
      <c r="J17" s="8">
        <f>'[9]Total'!$V$30</f>
        <v>192653.10233642595</v>
      </c>
      <c r="K17" s="31">
        <f t="shared" si="2"/>
        <v>0.4536403959683686</v>
      </c>
      <c r="L17" s="32">
        <f t="shared" si="0"/>
        <v>0.44779714860969033</v>
      </c>
      <c r="M17" s="32">
        <f t="shared" si="0"/>
        <v>0.4354012606482265</v>
      </c>
      <c r="N17" s="32">
        <f t="shared" si="0"/>
        <v>0.45979910342165886</v>
      </c>
      <c r="O17" s="32">
        <f t="shared" si="0"/>
        <v>0.43546507601515894</v>
      </c>
      <c r="P17" s="32">
        <f t="shared" si="0"/>
        <v>0.43938800931007876</v>
      </c>
      <c r="Q17" s="32">
        <f t="shared" si="0"/>
        <v>0.44864520179381284</v>
      </c>
      <c r="R17" s="32">
        <f t="shared" si="0"/>
        <v>0.43642717402223613</v>
      </c>
      <c r="S17" s="47">
        <f t="shared" si="0"/>
        <v>0.4378187027581228</v>
      </c>
      <c r="T17" s="32">
        <f>B17/Tabela1!B17</f>
        <v>0.06222716868792535</v>
      </c>
      <c r="U17" s="10">
        <f>C17/Tabela1!C17</f>
        <v>0.06283963839855633</v>
      </c>
      <c r="V17" s="10">
        <f>D17/Tabela1!D17</f>
        <v>0.06247953722474981</v>
      </c>
      <c r="W17" s="10">
        <f>E17/Tabela1!E17</f>
        <v>0.06976081210621458</v>
      </c>
      <c r="X17" s="10">
        <f>F17/Tabela1!F17</f>
        <v>0.0631250710047577</v>
      </c>
      <c r="Y17" s="10">
        <f>G17/Tabela1!G17</f>
        <v>0.06830697705346005</v>
      </c>
      <c r="Z17" s="10">
        <f>H17/Tabela1!H17</f>
        <v>0.07051454940661471</v>
      </c>
      <c r="AA17" s="53">
        <f>I17/Tabela1!I17</f>
        <v>0.0685994736473695</v>
      </c>
      <c r="AB17" s="53">
        <f>J17/Tabela1!J17</f>
        <v>0.06709822769369927</v>
      </c>
    </row>
    <row r="18" spans="1:28" ht="18">
      <c r="A18" s="36" t="s">
        <v>38</v>
      </c>
      <c r="B18" s="37">
        <f aca="true" t="shared" si="4" ref="B18:I18">B11+B14+B17</f>
        <v>225205.25470696617</v>
      </c>
      <c r="C18" s="38">
        <f t="shared" si="4"/>
        <v>257122.2685299736</v>
      </c>
      <c r="D18" s="38">
        <f t="shared" si="4"/>
        <v>285620.2016183166</v>
      </c>
      <c r="E18" s="38">
        <f t="shared" si="4"/>
        <v>333481.15215801075</v>
      </c>
      <c r="F18" s="38">
        <f t="shared" si="4"/>
        <v>348084.1908416545</v>
      </c>
      <c r="G18" s="38">
        <f t="shared" si="4"/>
        <v>376962.82163587265</v>
      </c>
      <c r="H18" s="38">
        <f t="shared" si="4"/>
        <v>401814.16441615147</v>
      </c>
      <c r="I18" s="38">
        <f t="shared" si="4"/>
        <v>421497.8702223397</v>
      </c>
      <c r="J18" s="38">
        <f>J11+J14+J17</f>
        <v>440029.4028618942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0.057955255239582615</v>
      </c>
      <c r="U18" s="40">
        <f>C18/Tabela1!C18</f>
        <v>0.05875224524046884</v>
      </c>
      <c r="V18" s="40">
        <f>D18/Tabela1!D18</f>
        <v>0.05932179415346089</v>
      </c>
      <c r="W18" s="40">
        <f>E18/Tabela1!E18</f>
        <v>0.06254782175352111</v>
      </c>
      <c r="X18" s="40">
        <f>F18/Tabela1!F18</f>
        <v>0.06023309137363357</v>
      </c>
      <c r="Y18" s="40">
        <f>G18/Tabela1!G18</f>
        <v>0.0628712830585663</v>
      </c>
      <c r="Z18" s="40">
        <f>H18/Tabela1!H18</f>
        <v>0.06409206288395702</v>
      </c>
      <c r="AA18" s="52">
        <f>I18/Tabela1!I18</f>
        <v>0.06400413245905685</v>
      </c>
      <c r="AB18" s="52">
        <f>J18/Tabela1!J18</f>
        <v>0.06282417827709273</v>
      </c>
    </row>
    <row r="19" spans="1:28" ht="18">
      <c r="A19" s="41" t="s">
        <v>39</v>
      </c>
      <c r="B19" s="16">
        <f>'[10]PIB_UF'!B$29</f>
        <v>225205.25470696637</v>
      </c>
      <c r="C19" s="7">
        <f>'[10]PIB_UF'!C$29</f>
        <v>257122.26852997398</v>
      </c>
      <c r="D19" s="7">
        <f>'[10]PIB_UF'!D$29</f>
        <v>285620.201618317</v>
      </c>
      <c r="E19" s="7">
        <f>'[10]PIB_UF'!E$29</f>
        <v>333481.152158011</v>
      </c>
      <c r="F19" s="7">
        <f>'[10]PIB_UF'!F$29</f>
        <v>348084.19084165536</v>
      </c>
      <c r="G19" s="7">
        <f>'[10]PIB_UF'!G$29</f>
        <v>376962.8216358727</v>
      </c>
      <c r="H19" s="7">
        <f>'[10]PIB_UF'!H$29</f>
        <v>401814.1644161516</v>
      </c>
      <c r="I19" s="7">
        <f>'[10]PIB_UF'!I$29</f>
        <v>421497.8702223405</v>
      </c>
      <c r="J19" s="7">
        <f>'[10]PIB_UF'!J$29</f>
        <v>440029.4028618934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'[1]Total'!$E$31</f>
        <v>130469.64060694695</v>
      </c>
      <c r="C10" s="6">
        <f>'[2]Total'!$E$31</f>
        <v>146944.7657328461</v>
      </c>
      <c r="D10" s="6">
        <f>'[3]Total'!$E$31</f>
        <v>162052.28724830458</v>
      </c>
      <c r="E10" s="6">
        <f>'[4]Total'!$E$31</f>
        <v>180971.62408057146</v>
      </c>
      <c r="F10" s="6">
        <f>'[5]Total'!$E$31</f>
        <v>204832.30134384616</v>
      </c>
      <c r="G10" s="6">
        <f>'[6]Total'!$E$31</f>
        <v>209670.42140608333</v>
      </c>
      <c r="H10" s="6">
        <f>'[7]Total'!$E$31</f>
        <v>217913.09401732037</v>
      </c>
      <c r="I10" s="6">
        <f>'[8]Total'!$E$31</f>
        <v>233947.78549211772</v>
      </c>
      <c r="J10" s="6">
        <f>'[9]Total'!$E$31</f>
        <v>247908.0342392685</v>
      </c>
      <c r="K10" s="28">
        <f>B10/B$18</f>
        <v>0.8487154699823043</v>
      </c>
      <c r="L10" s="29">
        <f aca="true" t="shared" si="0" ref="L10:S18">C10/C$18</f>
        <v>0.8441786780475682</v>
      </c>
      <c r="M10" s="29">
        <f t="shared" si="0"/>
        <v>0.8449259947468124</v>
      </c>
      <c r="N10" s="29">
        <f t="shared" si="0"/>
        <v>0.8436424082667463</v>
      </c>
      <c r="O10" s="29">
        <f t="shared" si="0"/>
        <v>0.8444834248916422</v>
      </c>
      <c r="P10" s="29">
        <f t="shared" si="0"/>
        <v>0.8417806428806914</v>
      </c>
      <c r="Q10" s="29">
        <f t="shared" si="0"/>
        <v>0.8487210583757151</v>
      </c>
      <c r="R10" s="29">
        <f t="shared" si="0"/>
        <v>0.8437536908946919</v>
      </c>
      <c r="S10" s="46">
        <f t="shared" si="0"/>
        <v>0.8312726862042946</v>
      </c>
      <c r="T10" s="29">
        <f>B10/Tabela1!B10</f>
        <v>0.03950225884600741</v>
      </c>
      <c r="U10" s="9">
        <f>C10/Tabela1!C10</f>
        <v>0.039496386531896466</v>
      </c>
      <c r="V10" s="9">
        <f>D10/Tabela1!D10</f>
        <v>0.03958037028148564</v>
      </c>
      <c r="W10" s="9">
        <f>E10/Tabela1!E10</f>
        <v>0.03974114228254663</v>
      </c>
      <c r="X10" s="9">
        <f>F10/Tabela1!F10</f>
        <v>0.041191083485230796</v>
      </c>
      <c r="Y10" s="9">
        <f>G10/Tabela1!G10</f>
        <v>0.04066847325968067</v>
      </c>
      <c r="Z10" s="9">
        <f>H10/Tabela1!H10</f>
        <v>0.04020668834093092</v>
      </c>
      <c r="AA10" s="9">
        <f>I10/Tabela1!I10</f>
        <v>0.04124662160474526</v>
      </c>
      <c r="AB10" s="9">
        <f>J10/Tabela1!J10</f>
        <v>0.041241365502319646</v>
      </c>
    </row>
    <row r="11" spans="1:28" ht="18">
      <c r="A11" s="30" t="s">
        <v>34</v>
      </c>
      <c r="B11" s="14">
        <f>+B12+B13</f>
        <v>62836.952609438435</v>
      </c>
      <c r="C11" s="8">
        <f aca="true" t="shared" si="1" ref="C11:I11">+C12+C13</f>
        <v>69686.34740386535</v>
      </c>
      <c r="D11" s="8">
        <f t="shared" si="1"/>
        <v>78962.25582500821</v>
      </c>
      <c r="E11" s="8">
        <f t="shared" si="1"/>
        <v>90744.12075342862</v>
      </c>
      <c r="F11" s="8">
        <f t="shared" si="1"/>
        <v>100721.95069192063</v>
      </c>
      <c r="G11" s="8">
        <f t="shared" si="1"/>
        <v>107911.1624111002</v>
      </c>
      <c r="H11" s="8">
        <f t="shared" si="1"/>
        <v>114757.84524696812</v>
      </c>
      <c r="I11" s="8">
        <f t="shared" si="1"/>
        <v>122629.68824964252</v>
      </c>
      <c r="J11" s="8">
        <f>+J12+J13</f>
        <v>130221.09833995067</v>
      </c>
      <c r="K11" s="31">
        <f aca="true" t="shared" si="2" ref="K11:K18">B11/B$18</f>
        <v>0.4087594134396327</v>
      </c>
      <c r="L11" s="32">
        <f t="shared" si="0"/>
        <v>0.400339054854875</v>
      </c>
      <c r="M11" s="32">
        <f t="shared" si="0"/>
        <v>0.4117020727277353</v>
      </c>
      <c r="N11" s="32">
        <f t="shared" si="0"/>
        <v>0.4230253718361238</v>
      </c>
      <c r="O11" s="32">
        <f t="shared" si="0"/>
        <v>0.41525685804455115</v>
      </c>
      <c r="P11" s="32">
        <f t="shared" si="0"/>
        <v>0.43323959125587513</v>
      </c>
      <c r="Q11" s="32">
        <f t="shared" si="0"/>
        <v>0.44695524293359756</v>
      </c>
      <c r="R11" s="32">
        <f t="shared" si="0"/>
        <v>0.44227497967655455</v>
      </c>
      <c r="S11" s="47">
        <f t="shared" si="0"/>
        <v>0.4366508029870771</v>
      </c>
      <c r="T11" s="32">
        <f>B11/Tabela1!B11</f>
        <v>0.03883162830658849</v>
      </c>
      <c r="U11" s="10">
        <f>C11/Tabela1!C11</f>
        <v>0.03773395297215282</v>
      </c>
      <c r="V11" s="10">
        <f>D11/Tabela1!D11</f>
        <v>0.038352528069017136</v>
      </c>
      <c r="W11" s="10">
        <f>E11/Tabela1!E11</f>
        <v>0.03935620814621274</v>
      </c>
      <c r="X11" s="10">
        <f>F11/Tabela1!F11</f>
        <v>0.04004261430109086</v>
      </c>
      <c r="Y11" s="10">
        <f>G11/Tabela1!G11</f>
        <v>0.04038561178849717</v>
      </c>
      <c r="Z11" s="10">
        <f>H11/Tabela1!H11</f>
        <v>0.04094931882368345</v>
      </c>
      <c r="AA11" s="10">
        <f>I11/Tabela1!I11</f>
        <v>0.04198874667557457</v>
      </c>
      <c r="AB11" s="10">
        <f>J11/Tabela1!J11</f>
        <v>0.04261478137935988</v>
      </c>
    </row>
    <row r="12" spans="1:28" ht="18">
      <c r="A12" s="33" t="s">
        <v>35</v>
      </c>
      <c r="B12" s="15">
        <f>'[1]Total'!$G$31</f>
        <v>49385.42241614805</v>
      </c>
      <c r="C12" s="6">
        <f>'[2]Total'!$G$31</f>
        <v>54641.99110262423</v>
      </c>
      <c r="D12" s="6">
        <f>'[3]Total'!$G$31</f>
        <v>62080.07809681376</v>
      </c>
      <c r="E12" s="6">
        <f>'[4]Total'!$G$31</f>
        <v>71692.58298445422</v>
      </c>
      <c r="F12" s="6">
        <f>'[5]Total'!$G$31</f>
        <v>80010.53883025212</v>
      </c>
      <c r="G12" s="6">
        <f>'[6]Total'!$G$31</f>
        <v>85883.72771658155</v>
      </c>
      <c r="H12" s="6">
        <f>'[7]Total'!$G$31</f>
        <v>91184.63068478662</v>
      </c>
      <c r="I12" s="6">
        <f>'[8]Total'!$G$31</f>
        <v>97032.59625002414</v>
      </c>
      <c r="J12" s="6">
        <f>'[9]Total'!$G$31</f>
        <v>103073.40989146812</v>
      </c>
      <c r="K12" s="28">
        <f t="shared" si="2"/>
        <v>0.3212561313207447</v>
      </c>
      <c r="L12" s="29">
        <f t="shared" si="0"/>
        <v>0.31391117325514606</v>
      </c>
      <c r="M12" s="29">
        <f t="shared" si="0"/>
        <v>0.32367992226816866</v>
      </c>
      <c r="N12" s="29">
        <f t="shared" si="0"/>
        <v>0.33421208253588175</v>
      </c>
      <c r="O12" s="29">
        <f t="shared" si="0"/>
        <v>0.3298677670245635</v>
      </c>
      <c r="P12" s="29">
        <f t="shared" si="0"/>
        <v>0.3448042840064455</v>
      </c>
      <c r="Q12" s="29">
        <f t="shared" si="0"/>
        <v>0.3551430289739248</v>
      </c>
      <c r="R12" s="29">
        <f t="shared" si="0"/>
        <v>0.3499567694168696</v>
      </c>
      <c r="S12" s="46">
        <f t="shared" si="0"/>
        <v>0.34562054666619196</v>
      </c>
      <c r="T12" s="29">
        <f>B12/Tabela1!B12</f>
        <v>0.038664372020455924</v>
      </c>
      <c r="U12" s="9">
        <f>C12/Tabela1!C12</f>
        <v>0.03758938063200981</v>
      </c>
      <c r="V12" s="9">
        <f>D12/Tabela1!D12</f>
        <v>0.03815656223624571</v>
      </c>
      <c r="W12" s="9">
        <f>E12/Tabela1!E12</f>
        <v>0.039343754553237124</v>
      </c>
      <c r="X12" s="9">
        <f>F12/Tabela1!F12</f>
        <v>0.039997090010218964</v>
      </c>
      <c r="Y12" s="9">
        <f>G12/Tabela1!G12</f>
        <v>0.04038075486192787</v>
      </c>
      <c r="Z12" s="9">
        <f>H12/Tabela1!H12</f>
        <v>0.04090295514665043</v>
      </c>
      <c r="AA12" s="9">
        <f>I12/Tabela1!I12</f>
        <v>0.04196267279462892</v>
      </c>
      <c r="AB12" s="9">
        <f>J12/Tabela1!J12</f>
        <v>0.042551911404570424</v>
      </c>
    </row>
    <row r="13" spans="1:28" ht="18">
      <c r="A13" s="33" t="s">
        <v>36</v>
      </c>
      <c r="B13" s="15">
        <f>'[1]Total'!$J$31+'[1]Total'!$P$31</f>
        <v>13451.530193290382</v>
      </c>
      <c r="C13" s="6">
        <f>'[2]Total'!$J$31+'[2]Total'!$P$31</f>
        <v>15044.356301241114</v>
      </c>
      <c r="D13" s="6">
        <f>'[3]Total'!$J$31+'[3]Total'!$P$31</f>
        <v>16882.17772819444</v>
      </c>
      <c r="E13" s="6">
        <f>'[4]Total'!$J$31+'[4]Total'!$P$31</f>
        <v>19051.53776897441</v>
      </c>
      <c r="F13" s="6">
        <f>'[5]Total'!$J$31+'[5]Total'!$P$31</f>
        <v>20711.411861668515</v>
      </c>
      <c r="G13" s="6">
        <f>'[6]Total'!$J$31+'[6]Total'!$P$31</f>
        <v>22027.434694518655</v>
      </c>
      <c r="H13" s="6">
        <f>'[7]Total'!$J$31+'[7]Total'!$P$31</f>
        <v>23573.2145621815</v>
      </c>
      <c r="I13" s="6">
        <f>'[8]Total'!$J$31+'[8]Total'!$P$31</f>
        <v>25597.091999618387</v>
      </c>
      <c r="J13" s="6">
        <f>'[9]Total'!$J$31+'[9]Total'!$P$31</f>
        <v>27147.688448482535</v>
      </c>
      <c r="K13" s="28">
        <f t="shared" si="2"/>
        <v>0.08750328211888798</v>
      </c>
      <c r="L13" s="29">
        <f t="shared" si="0"/>
        <v>0.08642788159972892</v>
      </c>
      <c r="M13" s="29">
        <f t="shared" si="0"/>
        <v>0.08802215045956659</v>
      </c>
      <c r="N13" s="29">
        <f t="shared" si="0"/>
        <v>0.08881328930024206</v>
      </c>
      <c r="O13" s="29">
        <f t="shared" si="0"/>
        <v>0.08538909101998761</v>
      </c>
      <c r="P13" s="29">
        <f t="shared" si="0"/>
        <v>0.0884353072494296</v>
      </c>
      <c r="Q13" s="29">
        <f t="shared" si="0"/>
        <v>0.09181221395967275</v>
      </c>
      <c r="R13" s="29">
        <f t="shared" si="0"/>
        <v>0.09231821025968498</v>
      </c>
      <c r="S13" s="46">
        <f t="shared" si="0"/>
        <v>0.09103025632088511</v>
      </c>
      <c r="T13" s="29">
        <f>B13/Tabela1!B13</f>
        <v>0.039458295399863244</v>
      </c>
      <c r="U13" s="9">
        <f>C13/Tabela1!C13</f>
        <v>0.038268535536293995</v>
      </c>
      <c r="V13" s="9">
        <f>D13/Tabela1!D13</f>
        <v>0.039090788055216576</v>
      </c>
      <c r="W13" s="9">
        <f>E13/Tabela1!E13</f>
        <v>0.039403142832566525</v>
      </c>
      <c r="X13" s="9">
        <f>F13/Tabela1!F13</f>
        <v>0.04021945755334107</v>
      </c>
      <c r="Y13" s="9">
        <f>G13/Tabela1!G13</f>
        <v>0.04040455983527889</v>
      </c>
      <c r="Z13" s="9">
        <f>H13/Tabela1!H13</f>
        <v>0.041129654261723936</v>
      </c>
      <c r="AA13" s="9">
        <f>I13/Tabela1!I13</f>
        <v>0.04208788158744979</v>
      </c>
      <c r="AB13" s="9">
        <f>J13/Tabela1!J13</f>
        <v>0.0428551852061763</v>
      </c>
    </row>
    <row r="14" spans="1:28" ht="18">
      <c r="A14" s="30" t="s">
        <v>43</v>
      </c>
      <c r="B14" s="14">
        <f aca="true" t="shared" si="3" ref="B14:I14">+B15+B16</f>
        <v>24927.61917955201</v>
      </c>
      <c r="C14" s="8">
        <f t="shared" si="3"/>
        <v>28651.986983941482</v>
      </c>
      <c r="D14" s="8">
        <f t="shared" si="3"/>
        <v>31454.824792980187</v>
      </c>
      <c r="E14" s="8">
        <f t="shared" si="3"/>
        <v>35382.22275498268</v>
      </c>
      <c r="F14" s="8">
        <f t="shared" si="3"/>
        <v>39949.01328260757</v>
      </c>
      <c r="G14" s="8">
        <f t="shared" si="3"/>
        <v>41764.41471233176</v>
      </c>
      <c r="H14" s="8">
        <f t="shared" si="3"/>
        <v>41240.928205718425</v>
      </c>
      <c r="I14" s="8">
        <f t="shared" si="3"/>
        <v>46251.99130609849</v>
      </c>
      <c r="J14" s="8">
        <f>+J15+J16</f>
        <v>53924.962303248176</v>
      </c>
      <c r="K14" s="31">
        <f t="shared" si="2"/>
        <v>0.16215616084395726</v>
      </c>
      <c r="L14" s="32">
        <f t="shared" si="0"/>
        <v>0.16460196030060645</v>
      </c>
      <c r="M14" s="32">
        <f t="shared" si="0"/>
        <v>0.1640026165571664</v>
      </c>
      <c r="N14" s="32">
        <f t="shared" si="0"/>
        <v>0.16494267411533195</v>
      </c>
      <c r="O14" s="32">
        <f t="shared" si="0"/>
        <v>0.16470195050587266</v>
      </c>
      <c r="P14" s="32">
        <f t="shared" si="0"/>
        <v>0.16767494256136606</v>
      </c>
      <c r="Q14" s="32">
        <f t="shared" si="0"/>
        <v>0.16062386885467358</v>
      </c>
      <c r="R14" s="32">
        <f t="shared" si="0"/>
        <v>0.16681195888928244</v>
      </c>
      <c r="S14" s="47">
        <f t="shared" si="0"/>
        <v>0.18081845715424563</v>
      </c>
      <c r="T14" s="32">
        <f>B14/Tabela1!B14</f>
        <v>0.039827158196745475</v>
      </c>
      <c r="U14" s="10">
        <f>C14/Tabela1!C14</f>
        <v>0.041087542639087794</v>
      </c>
      <c r="V14" s="10">
        <f>D14/Tabela1!D14</f>
        <v>0.04109034674277365</v>
      </c>
      <c r="W14" s="10">
        <f>E14/Tabela1!E14</f>
        <v>0.04273705872991685</v>
      </c>
      <c r="X14" s="10">
        <f>F14/Tabela1!F14</f>
        <v>0.04632614107653058</v>
      </c>
      <c r="Y14" s="10">
        <f>G14/Tabela1!G14</f>
        <v>0.04645988276386149</v>
      </c>
      <c r="Z14" s="10">
        <f>H14/Tabela1!H14</f>
        <v>0.04530128212234432</v>
      </c>
      <c r="AA14" s="10">
        <f>I14/Tabela1!I14</f>
        <v>0.04703326080126813</v>
      </c>
      <c r="AB14" s="10">
        <f>J14/Tabela1!J14</f>
        <v>0.05006225855747082</v>
      </c>
    </row>
    <row r="15" spans="1:28" ht="18">
      <c r="A15" s="33" t="s">
        <v>37</v>
      </c>
      <c r="B15" s="15">
        <f>'[1]Impostos'!$B$31</f>
        <v>23256.36677885838</v>
      </c>
      <c r="C15" s="6">
        <f>'[2]Impostos'!$B$31</f>
        <v>27123.556002906153</v>
      </c>
      <c r="D15" s="6">
        <f>'[3]Impostos'!$B$31</f>
        <v>29742.36489382132</v>
      </c>
      <c r="E15" s="6">
        <f>'[4]Impostos'!$B$31</f>
        <v>33540.61748914242</v>
      </c>
      <c r="F15" s="6">
        <f>'[5]Impostos'!$B$31</f>
        <v>37721.06951731519</v>
      </c>
      <c r="G15" s="6">
        <f>'[6]Impostos'!$B$31</f>
        <v>39409.220872885846</v>
      </c>
      <c r="H15" s="6">
        <f>'[7]Impostos'!$B$31</f>
        <v>38841.57451224706</v>
      </c>
      <c r="I15" s="6">
        <f>'[8]Impostos'!$B$31</f>
        <v>43322.451090843206</v>
      </c>
      <c r="J15" s="6">
        <f>'[9]Impostos'!$B$31</f>
        <v>50319.055804133124</v>
      </c>
      <c r="K15" s="28">
        <f t="shared" si="2"/>
        <v>0.1512845300176957</v>
      </c>
      <c r="L15" s="29">
        <f t="shared" si="0"/>
        <v>0.1558213219524319</v>
      </c>
      <c r="M15" s="29">
        <f t="shared" si="0"/>
        <v>0.1550740052531876</v>
      </c>
      <c r="N15" s="29">
        <f t="shared" si="0"/>
        <v>0.15635759173325375</v>
      </c>
      <c r="O15" s="29">
        <f t="shared" si="0"/>
        <v>0.15551657510835792</v>
      </c>
      <c r="P15" s="29">
        <f t="shared" si="0"/>
        <v>0.15821935711930854</v>
      </c>
      <c r="Q15" s="29">
        <f t="shared" si="0"/>
        <v>0.15127894162428496</v>
      </c>
      <c r="R15" s="29">
        <f t="shared" si="0"/>
        <v>0.15624630910530804</v>
      </c>
      <c r="S15" s="46">
        <f t="shared" si="0"/>
        <v>0.16872731379570544</v>
      </c>
      <c r="T15" s="29">
        <f>B15/Tabela1!B15</f>
        <v>0.03989037314965066</v>
      </c>
      <c r="U15" s="9">
        <f>C15/Tabela1!C15</f>
        <v>0.041351864024640396</v>
      </c>
      <c r="V15" s="9">
        <f>D15/Tabela1!D15</f>
        <v>0.041280116049556254</v>
      </c>
      <c r="W15" s="9">
        <f>E15/Tabela1!E15</f>
        <v>0.04311915058965268</v>
      </c>
      <c r="X15" s="9">
        <f>F15/Tabela1!F15</f>
        <v>0.04678763439040107</v>
      </c>
      <c r="Y15" s="9">
        <f>G15/Tabela1!G15</f>
        <v>0.04690535294909213</v>
      </c>
      <c r="Z15" s="9">
        <f>H15/Tabela1!H15</f>
        <v>0.04572254288050613</v>
      </c>
      <c r="AA15" s="9">
        <f>I15/Tabela1!I15</f>
        <v>0.04742193511579841</v>
      </c>
      <c r="AB15" s="9">
        <f>J15/Tabela1!J15</f>
        <v>0.05067423149266519</v>
      </c>
    </row>
    <row r="16" spans="1:28" ht="18">
      <c r="A16" s="34" t="s">
        <v>42</v>
      </c>
      <c r="B16" s="15">
        <f>'[1]Total'!$Q$31</f>
        <v>1671.2524006936285</v>
      </c>
      <c r="C16" s="6">
        <f>'[2]Total'!$Q$31</f>
        <v>1528.430981035329</v>
      </c>
      <c r="D16" s="6">
        <f>'[3]Total'!$Q$31</f>
        <v>1712.4598991588678</v>
      </c>
      <c r="E16" s="6">
        <f>'[4]Total'!$Q$31</f>
        <v>1841.6052658402564</v>
      </c>
      <c r="F16" s="6">
        <f>'[5]Total'!$Q$31</f>
        <v>2227.943765292377</v>
      </c>
      <c r="G16" s="6">
        <f>'[6]Total'!$Q$31</f>
        <v>2355.193839445914</v>
      </c>
      <c r="H16" s="6">
        <f>'[7]Total'!$Q$31</f>
        <v>2399.353693471364</v>
      </c>
      <c r="I16" s="6">
        <f>'[8]Total'!$Q$31</f>
        <v>2929.5402152552824</v>
      </c>
      <c r="J16" s="6">
        <f>'[9]Total'!$Q$31</f>
        <v>3605.9064991150553</v>
      </c>
      <c r="K16" s="28">
        <f t="shared" si="2"/>
        <v>0.010871630826261526</v>
      </c>
      <c r="L16" s="29">
        <f t="shared" si="0"/>
        <v>0.008780638348174535</v>
      </c>
      <c r="M16" s="29">
        <f t="shared" si="0"/>
        <v>0.008928611303978803</v>
      </c>
      <c r="N16" s="29">
        <f t="shared" si="0"/>
        <v>0.008585082382078214</v>
      </c>
      <c r="O16" s="29">
        <f t="shared" si="0"/>
        <v>0.009185375397514729</v>
      </c>
      <c r="P16" s="29">
        <f t="shared" si="0"/>
        <v>0.009455585442057513</v>
      </c>
      <c r="Q16" s="29">
        <f t="shared" si="0"/>
        <v>0.00934492723038864</v>
      </c>
      <c r="R16" s="29">
        <f t="shared" si="0"/>
        <v>0.010565649783974366</v>
      </c>
      <c r="S16" s="46">
        <f t="shared" si="0"/>
        <v>0.012091143358540231</v>
      </c>
      <c r="T16" s="29">
        <f>B16/Tabela1!B16</f>
        <v>0.03896783251011072</v>
      </c>
      <c r="U16" s="9">
        <f>C16/Tabela1!C16</f>
        <v>0.03690168717340662</v>
      </c>
      <c r="V16" s="9">
        <f>D16/Tabela1!D16</f>
        <v>0.0380521276172448</v>
      </c>
      <c r="W16" s="9">
        <f>E16/Tabela1!E16</f>
        <v>0.036798250925953256</v>
      </c>
      <c r="X16" s="9">
        <f>F16/Tabela1!F16</f>
        <v>0.03969681001518739</v>
      </c>
      <c r="Y16" s="9">
        <f>G16/Tabela1!G16</f>
        <v>0.04008908814526058</v>
      </c>
      <c r="Z16" s="9">
        <f>H16/Tabela1!H16</f>
        <v>0.03942155779231342</v>
      </c>
      <c r="AA16" s="9">
        <f>I16/Tabela1!I16</f>
        <v>0.04194885467746266</v>
      </c>
      <c r="AB16" s="9">
        <f>J16/Tabela1!J16</f>
        <v>0.04284228378242132</v>
      </c>
    </row>
    <row r="17" spans="1:28" ht="18">
      <c r="A17" s="35" t="s">
        <v>41</v>
      </c>
      <c r="B17" s="14">
        <f>'[1]Total'!$V$31</f>
        <v>65961.43559681489</v>
      </c>
      <c r="C17" s="8">
        <f>'[2]Total'!$V$31</f>
        <v>75729.98734794543</v>
      </c>
      <c r="D17" s="8">
        <f>'[3]Total'!$V$31</f>
        <v>81377.57152413751</v>
      </c>
      <c r="E17" s="8">
        <f>'[4]Total'!$V$31</f>
        <v>88385.89806130258</v>
      </c>
      <c r="F17" s="8">
        <f>'[5]Total'!$V$31</f>
        <v>101882.40688663314</v>
      </c>
      <c r="G17" s="8">
        <f>'[6]Total'!$V$31</f>
        <v>99404.06515553722</v>
      </c>
      <c r="H17" s="8">
        <f>'[7]Total'!$V$31</f>
        <v>100755.89507688087</v>
      </c>
      <c r="I17" s="8">
        <f>'[8]Total'!$V$31</f>
        <v>108388.5570272199</v>
      </c>
      <c r="J17" s="8">
        <f>'[9]Total'!$V$31</f>
        <v>114081.0294002028</v>
      </c>
      <c r="K17" s="31">
        <f t="shared" si="2"/>
        <v>0.42908442571641003</v>
      </c>
      <c r="L17" s="32">
        <f t="shared" si="0"/>
        <v>0.4350589848445186</v>
      </c>
      <c r="M17" s="32">
        <f t="shared" si="0"/>
        <v>0.42429531071509835</v>
      </c>
      <c r="N17" s="32">
        <f t="shared" si="0"/>
        <v>0.4120319540485443</v>
      </c>
      <c r="O17" s="32">
        <f t="shared" si="0"/>
        <v>0.42004119144957625</v>
      </c>
      <c r="P17" s="32">
        <f t="shared" si="0"/>
        <v>0.3990854661827588</v>
      </c>
      <c r="Q17" s="32">
        <f t="shared" si="0"/>
        <v>0.3924208882117288</v>
      </c>
      <c r="R17" s="32">
        <f t="shared" si="0"/>
        <v>0.39091306143416293</v>
      </c>
      <c r="S17" s="47">
        <f t="shared" si="0"/>
        <v>0.38253073985867725</v>
      </c>
      <c r="T17" s="32">
        <f>B17/Tabela1!B17</f>
        <v>0.040177221544179395</v>
      </c>
      <c r="U17" s="10">
        <f>C17/Tabela1!C17</f>
        <v>0.04133144096171091</v>
      </c>
      <c r="V17" s="10">
        <f>D17/Tabela1!D17</f>
        <v>0.04088499284272124</v>
      </c>
      <c r="W17" s="10">
        <f>E17/Tabela1!E17</f>
        <v>0.04021194624629408</v>
      </c>
      <c r="X17" s="10">
        <f>F17/Tabela1!F17</f>
        <v>0.042429063507841404</v>
      </c>
      <c r="Y17" s="10">
        <f>G17/Tabela1!G17</f>
        <v>0.04099420708549572</v>
      </c>
      <c r="Z17" s="10">
        <f>H17/Tabela1!H17</f>
        <v>0.039411315481298954</v>
      </c>
      <c r="AA17" s="53">
        <f>I17/Tabela1!I17</f>
        <v>0.0404200689030642</v>
      </c>
      <c r="AB17" s="53">
        <f>J17/Tabela1!J17</f>
        <v>0.03973273616356971</v>
      </c>
    </row>
    <row r="18" spans="1:28" ht="18">
      <c r="A18" s="36" t="s">
        <v>38</v>
      </c>
      <c r="B18" s="37">
        <f aca="true" t="shared" si="4" ref="B18:I18">B11+B14+B17</f>
        <v>153726.00738580534</v>
      </c>
      <c r="C18" s="38">
        <f t="shared" si="4"/>
        <v>174068.32173575225</v>
      </c>
      <c r="D18" s="38">
        <f t="shared" si="4"/>
        <v>191794.6521421259</v>
      </c>
      <c r="E18" s="38">
        <f t="shared" si="4"/>
        <v>214512.24156971386</v>
      </c>
      <c r="F18" s="38">
        <f t="shared" si="4"/>
        <v>242553.37086116133</v>
      </c>
      <c r="G18" s="38">
        <f t="shared" si="4"/>
        <v>249079.64227896917</v>
      </c>
      <c r="H18" s="38">
        <f t="shared" si="4"/>
        <v>256754.66852956743</v>
      </c>
      <c r="I18" s="38">
        <f t="shared" si="4"/>
        <v>277270.23658296093</v>
      </c>
      <c r="J18" s="38">
        <f>J11+J14+J17</f>
        <v>298227.09004340164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0.03956048897082296</v>
      </c>
      <c r="U18" s="40">
        <f>C18/Tabela1!C18</f>
        <v>0.03977448077790106</v>
      </c>
      <c r="V18" s="40">
        <f>D18/Tabela1!D18</f>
        <v>0.03983472740949215</v>
      </c>
      <c r="W18" s="40">
        <f>E18/Tabela1!E18</f>
        <v>0.04023397833078531</v>
      </c>
      <c r="X18" s="40">
        <f>F18/Tabela1!F18</f>
        <v>0.041971855471911436</v>
      </c>
      <c r="Y18" s="40">
        <f>G18/Tabela1!G18</f>
        <v>0.041542443432191434</v>
      </c>
      <c r="Z18" s="40">
        <f>H18/Tabela1!H18</f>
        <v>0.040954097238104004</v>
      </c>
      <c r="AA18" s="52">
        <f>I18/Tabela1!I18</f>
        <v>0.04210327549187528</v>
      </c>
      <c r="AB18" s="52">
        <f>J18/Tabela1!J18</f>
        <v>0.0425786816746553</v>
      </c>
    </row>
    <row r="19" spans="1:28" ht="18">
      <c r="A19" s="41" t="s">
        <v>39</v>
      </c>
      <c r="B19" s="16">
        <f>'[10]PIB_UF'!B$30</f>
        <v>153726.0073858053</v>
      </c>
      <c r="C19" s="7">
        <f>'[10]PIB_UF'!C$30</f>
        <v>174068.32173575234</v>
      </c>
      <c r="D19" s="7">
        <f>'[10]PIB_UF'!D$30</f>
        <v>191794.65214212588</v>
      </c>
      <c r="E19" s="7">
        <f>'[10]PIB_UF'!E$30</f>
        <v>214512.24156971372</v>
      </c>
      <c r="F19" s="7">
        <f>'[10]PIB_UF'!F$30</f>
        <v>242553.37086116156</v>
      </c>
      <c r="G19" s="7">
        <f>'[10]PIB_UF'!G$30</f>
        <v>249079.642278969</v>
      </c>
      <c r="H19" s="7">
        <f>'[10]PIB_UF'!H$30</f>
        <v>256754.668529567</v>
      </c>
      <c r="I19" s="7">
        <f>'[10]PIB_UF'!I$30</f>
        <v>277270.2365829614</v>
      </c>
      <c r="J19" s="7">
        <f>'[10]PIB_UF'!J$30</f>
        <v>298227.0900434019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33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'[1]Total'!$E$32</f>
        <v>205802.7068093589</v>
      </c>
      <c r="C10" s="6">
        <f>'[2]Total'!$E$32</f>
        <v>226373.41544498573</v>
      </c>
      <c r="D10" s="6">
        <f>'[3]Total'!$E$32</f>
        <v>245487.11321518995</v>
      </c>
      <c r="E10" s="6">
        <f>'[4]Total'!$E$32</f>
        <v>286665.1599870041</v>
      </c>
      <c r="F10" s="6">
        <f>'[5]Total'!$E$32</f>
        <v>309927.1376002987</v>
      </c>
      <c r="G10" s="6">
        <f>'[6]Total'!$E$32</f>
        <v>333417.6953202116</v>
      </c>
      <c r="H10" s="6">
        <f>'[7]Total'!$E$32</f>
        <v>356024.9478292327</v>
      </c>
      <c r="I10" s="6">
        <f>'[8]Total'!$E$32</f>
        <v>367103.0676701536</v>
      </c>
      <c r="J10" s="6">
        <f>'[9]Total'!$E$32</f>
        <v>396533.9135437125</v>
      </c>
      <c r="K10" s="28">
        <f>B10/B$18</f>
        <v>0.8530711712345331</v>
      </c>
      <c r="L10" s="29">
        <f aca="true" t="shared" si="0" ref="L10:S18">C10/C$18</f>
        <v>0.8540574818466029</v>
      </c>
      <c r="M10" s="29">
        <f t="shared" si="0"/>
        <v>0.8536098546517586</v>
      </c>
      <c r="N10" s="29">
        <f t="shared" si="0"/>
        <v>0.8626886401418091</v>
      </c>
      <c r="O10" s="29">
        <f t="shared" si="0"/>
        <v>0.8661624144747895</v>
      </c>
      <c r="P10" s="29">
        <f t="shared" si="0"/>
        <v>0.8728380977654089</v>
      </c>
      <c r="Q10" s="29">
        <f t="shared" si="0"/>
        <v>0.8709248241405511</v>
      </c>
      <c r="R10" s="29">
        <f t="shared" si="0"/>
        <v>0.8673022577670978</v>
      </c>
      <c r="S10" s="46">
        <f t="shared" si="0"/>
        <v>0.8671313210347867</v>
      </c>
      <c r="T10" s="29">
        <f>B10/Tabela1!B10</f>
        <v>0.0623108315296409</v>
      </c>
      <c r="U10" s="9">
        <f>C10/Tabela1!C10</f>
        <v>0.060845528402255974</v>
      </c>
      <c r="V10" s="9">
        <f>D10/Tabela1!D10</f>
        <v>0.05995886269412627</v>
      </c>
      <c r="W10" s="9">
        <f>E10/Tabela1!E10</f>
        <v>0.06295131056248048</v>
      </c>
      <c r="X10" s="9">
        <f>F10/Tabela1!F10</f>
        <v>0.06232529984517529</v>
      </c>
      <c r="Y10" s="9">
        <f>G10/Tabela1!G10</f>
        <v>0.0646709656779512</v>
      </c>
      <c r="Z10" s="9">
        <f>H10/Tabela1!H10</f>
        <v>0.06568941707481049</v>
      </c>
      <c r="AA10" s="9">
        <f>I10/Tabela1!I10</f>
        <v>0.06472282389970381</v>
      </c>
      <c r="AB10" s="9">
        <f>J10/Tabela1!J10</f>
        <v>0.06596639803427179</v>
      </c>
    </row>
    <row r="11" spans="1:28" ht="18">
      <c r="A11" s="30" t="s">
        <v>34</v>
      </c>
      <c r="B11" s="14">
        <f>+B12+B13</f>
        <v>96993.64561624774</v>
      </c>
      <c r="C11" s="8">
        <f aca="true" t="shared" si="1" ref="C11:I11">+C12+C13</f>
        <v>113015.26480984467</v>
      </c>
      <c r="D11" s="8">
        <f t="shared" si="1"/>
        <v>123227.67392955</v>
      </c>
      <c r="E11" s="8">
        <f t="shared" si="1"/>
        <v>141245.1350282811</v>
      </c>
      <c r="F11" s="8">
        <f t="shared" si="1"/>
        <v>153881.9936286013</v>
      </c>
      <c r="G11" s="8">
        <f t="shared" si="1"/>
        <v>161410.44833270216</v>
      </c>
      <c r="H11" s="8">
        <f t="shared" si="1"/>
        <v>170450.26825413504</v>
      </c>
      <c r="I11" s="8">
        <f t="shared" si="1"/>
        <v>178784.11521583973</v>
      </c>
      <c r="J11" s="8">
        <f>+J12+J13</f>
        <v>186829.4994874366</v>
      </c>
      <c r="K11" s="31">
        <f aca="true" t="shared" si="2" ref="K11:K18">B11/B$18</f>
        <v>0.4020475928181377</v>
      </c>
      <c r="L11" s="32">
        <f t="shared" si="0"/>
        <v>0.42638192423783094</v>
      </c>
      <c r="M11" s="32">
        <f t="shared" si="0"/>
        <v>0.4284883041492737</v>
      </c>
      <c r="N11" s="32">
        <f t="shared" si="0"/>
        <v>0.42506237405940117</v>
      </c>
      <c r="O11" s="32">
        <f t="shared" si="0"/>
        <v>0.4300584975473766</v>
      </c>
      <c r="P11" s="32">
        <f t="shared" si="0"/>
        <v>0.42254862492187945</v>
      </c>
      <c r="Q11" s="32">
        <f t="shared" si="0"/>
        <v>0.41696339205741845</v>
      </c>
      <c r="R11" s="32">
        <f t="shared" si="0"/>
        <v>0.42238782629545835</v>
      </c>
      <c r="S11" s="47">
        <f t="shared" si="0"/>
        <v>0.4085544897055822</v>
      </c>
      <c r="T11" s="32">
        <f>B11/Tabela1!B11</f>
        <v>0.05993959029301116</v>
      </c>
      <c r="U11" s="10">
        <f>C11/Tabela1!C11</f>
        <v>0.06119581304434292</v>
      </c>
      <c r="V11" s="10">
        <f>D11/Tabela1!D11</f>
        <v>0.05985255580509837</v>
      </c>
      <c r="W11" s="10">
        <f>E11/Tabela1!E11</f>
        <v>0.06125876682322609</v>
      </c>
      <c r="X11" s="10">
        <f>F11/Tabela1!F11</f>
        <v>0.061176707524264344</v>
      </c>
      <c r="Y11" s="10">
        <f>G11/Tabela1!G11</f>
        <v>0.06040764976785435</v>
      </c>
      <c r="Z11" s="10">
        <f>H11/Tabela1!H11</f>
        <v>0.06082218050800628</v>
      </c>
      <c r="AA11" s="10">
        <f>I11/Tabela1!I11</f>
        <v>0.06121617881089667</v>
      </c>
      <c r="AB11" s="10">
        <f>J11/Tabela1!J11</f>
        <v>0.061139848898277664</v>
      </c>
    </row>
    <row r="12" spans="1:28" ht="18">
      <c r="A12" s="33" t="s">
        <v>35</v>
      </c>
      <c r="B12" s="15">
        <f>'[1]Total'!$G$32</f>
        <v>76589.31110821477</v>
      </c>
      <c r="C12" s="6">
        <f>'[2]Total'!$G$32</f>
        <v>88859.73231911467</v>
      </c>
      <c r="D12" s="6">
        <f>'[3]Total'!$G$32</f>
        <v>97462.66721220891</v>
      </c>
      <c r="E12" s="6">
        <f>'[4]Total'!$G$32</f>
        <v>111947.72569855418</v>
      </c>
      <c r="F12" s="6">
        <f>'[5]Total'!$G$32</f>
        <v>122844.38736373777</v>
      </c>
      <c r="G12" s="6">
        <f>'[6]Total'!$G$32</f>
        <v>128958.00041803924</v>
      </c>
      <c r="H12" s="6">
        <f>'[7]Total'!$G$32</f>
        <v>135948.60166849507</v>
      </c>
      <c r="I12" s="6">
        <f>'[8]Total'!$G$32</f>
        <v>141938.0702372275</v>
      </c>
      <c r="J12" s="6">
        <f>'[9]Total'!$G$32</f>
        <v>148191.46984827117</v>
      </c>
      <c r="K12" s="28">
        <f t="shared" si="2"/>
        <v>0.31746974733259264</v>
      </c>
      <c r="L12" s="29">
        <f t="shared" si="0"/>
        <v>0.3352483730160873</v>
      </c>
      <c r="M12" s="29">
        <f t="shared" si="0"/>
        <v>0.338898006104536</v>
      </c>
      <c r="N12" s="29">
        <f t="shared" si="0"/>
        <v>0.3368949029391371</v>
      </c>
      <c r="O12" s="29">
        <f t="shared" si="0"/>
        <v>0.3433167937067699</v>
      </c>
      <c r="P12" s="29">
        <f t="shared" si="0"/>
        <v>0.3375929272992275</v>
      </c>
      <c r="Q12" s="29">
        <f t="shared" si="0"/>
        <v>0.3325638068966979</v>
      </c>
      <c r="R12" s="29">
        <f t="shared" si="0"/>
        <v>0.3353369111327122</v>
      </c>
      <c r="S12" s="46">
        <f t="shared" si="0"/>
        <v>0.32406172745033723</v>
      </c>
      <c r="T12" s="29">
        <f>B12/Tabela1!B12</f>
        <v>0.059962585568776545</v>
      </c>
      <c r="U12" s="9">
        <f>C12/Tabela1!C12</f>
        <v>0.06112848806567903</v>
      </c>
      <c r="V12" s="9">
        <f>D12/Tabela1!D12</f>
        <v>0.05990392475656408</v>
      </c>
      <c r="W12" s="9">
        <f>E12/Tabela1!E12</f>
        <v>0.06143513958245986</v>
      </c>
      <c r="X12" s="9">
        <f>F12/Tabela1!F12</f>
        <v>0.061409635411427244</v>
      </c>
      <c r="Y12" s="9">
        <f>G12/Tabela1!G12</f>
        <v>0.06063338819607197</v>
      </c>
      <c r="Z12" s="9">
        <f>H12/Tabela1!H12</f>
        <v>0.060982859880399296</v>
      </c>
      <c r="AA12" s="9">
        <f>I12/Tabela1!I12</f>
        <v>0.06138247381445648</v>
      </c>
      <c r="AB12" s="9">
        <f>J12/Tabela1!J12</f>
        <v>0.061178050697425</v>
      </c>
    </row>
    <row r="13" spans="1:28" ht="18">
      <c r="A13" s="33" t="s">
        <v>36</v>
      </c>
      <c r="B13" s="15">
        <f>'[1]Total'!$J$32+'[1]Total'!$P$32</f>
        <v>20404.33450803298</v>
      </c>
      <c r="C13" s="6">
        <f>'[2]Total'!$J$32+'[2]Total'!$P$32</f>
        <v>24155.53249072999</v>
      </c>
      <c r="D13" s="6">
        <f>'[3]Total'!$J$32+'[3]Total'!$P$32</f>
        <v>25765.006717341097</v>
      </c>
      <c r="E13" s="6">
        <f>'[4]Total'!$J$32+'[4]Total'!$P$32</f>
        <v>29297.409329726932</v>
      </c>
      <c r="F13" s="6">
        <f>'[5]Total'!$J$32+'[5]Total'!$P$32</f>
        <v>31037.606264863545</v>
      </c>
      <c r="G13" s="6">
        <f>'[6]Total'!$J$32+'[6]Total'!$P$32</f>
        <v>32452.447914662902</v>
      </c>
      <c r="H13" s="6">
        <f>'[7]Total'!$J$32+'[7]Total'!$P$32</f>
        <v>34501.666585639956</v>
      </c>
      <c r="I13" s="6">
        <f>'[8]Total'!$J$32+'[8]Total'!$P$32</f>
        <v>36846.044978612226</v>
      </c>
      <c r="J13" s="6">
        <f>'[9]Total'!$J$32+'[9]Total'!$P$32</f>
        <v>38638.02963916543</v>
      </c>
      <c r="K13" s="28">
        <f t="shared" si="2"/>
        <v>0.08457784548554509</v>
      </c>
      <c r="L13" s="29">
        <f t="shared" si="0"/>
        <v>0.09113355122174363</v>
      </c>
      <c r="M13" s="29">
        <f t="shared" si="0"/>
        <v>0.08959029804473764</v>
      </c>
      <c r="N13" s="29">
        <f t="shared" si="0"/>
        <v>0.08816747112026412</v>
      </c>
      <c r="O13" s="29">
        <f t="shared" si="0"/>
        <v>0.08674170384060667</v>
      </c>
      <c r="P13" s="29">
        <f t="shared" si="0"/>
        <v>0.08495569762265191</v>
      </c>
      <c r="Q13" s="29">
        <f t="shared" si="0"/>
        <v>0.08439958516072052</v>
      </c>
      <c r="R13" s="29">
        <f t="shared" si="0"/>
        <v>0.0870509151627462</v>
      </c>
      <c r="S13" s="46">
        <f t="shared" si="0"/>
        <v>0.08449276225524496</v>
      </c>
      <c r="T13" s="29">
        <f>B13/Tabela1!B13</f>
        <v>0.0598534327980903</v>
      </c>
      <c r="U13" s="9">
        <f>C13/Tabela1!C13</f>
        <v>0.06144475941741322</v>
      </c>
      <c r="V13" s="9">
        <f>D13/Tabela1!D13</f>
        <v>0.059659034103565864</v>
      </c>
      <c r="W13" s="9">
        <f>E13/Tabela1!E13</f>
        <v>0.060594059043536305</v>
      </c>
      <c r="X13" s="9">
        <f>F13/Tabela1!F13</f>
        <v>0.06027187794171109</v>
      </c>
      <c r="Y13" s="9">
        <f>G13/Tabela1!G13</f>
        <v>0.05952698949077155</v>
      </c>
      <c r="Z13" s="9">
        <f>H13/Tabela1!H13</f>
        <v>0.06019720451691017</v>
      </c>
      <c r="AA13" s="9">
        <f>I13/Tabela1!I13</f>
        <v>0.060583912346324334</v>
      </c>
      <c r="AB13" s="9">
        <f>J13/Tabela1!J13</f>
        <v>0.060993771876025775</v>
      </c>
    </row>
    <row r="14" spans="1:28" ht="18">
      <c r="A14" s="30" t="s">
        <v>43</v>
      </c>
      <c r="B14" s="14">
        <f aca="true" t="shared" si="3" ref="B14:I14">+B15+B16</f>
        <v>38125.3119798362</v>
      </c>
      <c r="C14" s="8">
        <f t="shared" si="3"/>
        <v>40776.735314342404</v>
      </c>
      <c r="D14" s="8">
        <f t="shared" si="3"/>
        <v>44388.82563720624</v>
      </c>
      <c r="E14" s="8">
        <f t="shared" si="3"/>
        <v>47879.01002984115</v>
      </c>
      <c r="F14" s="8">
        <f t="shared" si="3"/>
        <v>50566.14194771847</v>
      </c>
      <c r="G14" s="8">
        <f t="shared" si="3"/>
        <v>51202.3411702639</v>
      </c>
      <c r="H14" s="8">
        <f t="shared" si="3"/>
        <v>55492.175910315804</v>
      </c>
      <c r="I14" s="8">
        <f t="shared" si="3"/>
        <v>59726.40069641112</v>
      </c>
      <c r="J14" s="8">
        <f>+J15+J16</f>
        <v>65572.0842554862</v>
      </c>
      <c r="K14" s="31">
        <f t="shared" si="2"/>
        <v>0.1580329289568014</v>
      </c>
      <c r="L14" s="32">
        <f t="shared" si="0"/>
        <v>0.15384172126411289</v>
      </c>
      <c r="M14" s="32">
        <f t="shared" si="0"/>
        <v>0.15434919782173445</v>
      </c>
      <c r="N14" s="32">
        <f t="shared" si="0"/>
        <v>0.14408684353498777</v>
      </c>
      <c r="O14" s="32">
        <f t="shared" si="0"/>
        <v>0.14131867231515566</v>
      </c>
      <c r="P14" s="32">
        <f t="shared" si="0"/>
        <v>0.13404013852734306</v>
      </c>
      <c r="Q14" s="32">
        <f t="shared" si="0"/>
        <v>0.1357475475821137</v>
      </c>
      <c r="R14" s="32">
        <f t="shared" si="0"/>
        <v>0.14110708063830016</v>
      </c>
      <c r="S14" s="47">
        <f t="shared" si="0"/>
        <v>0.14339153878498234</v>
      </c>
      <c r="T14" s="32">
        <f>B14/Tabela1!B14</f>
        <v>0.0609132713631459</v>
      </c>
      <c r="U14" s="10">
        <f>C14/Tabela1!C14</f>
        <v>0.05847468281518686</v>
      </c>
      <c r="V14" s="10">
        <f>D14/Tabela1!D14</f>
        <v>0.057986405867515065</v>
      </c>
      <c r="W14" s="10">
        <f>E14/Tabela1!E14</f>
        <v>0.057831529628461324</v>
      </c>
      <c r="X14" s="10">
        <f>F14/Tabela1!F14</f>
        <v>0.058638099744649654</v>
      </c>
      <c r="Y14" s="10">
        <f>G14/Tabela1!G14</f>
        <v>0.05695889154417614</v>
      </c>
      <c r="Z14" s="10">
        <f>H14/Tabela1!H14</f>
        <v>0.0609556289314411</v>
      </c>
      <c r="AA14" s="10">
        <f>I14/Tabela1!I14</f>
        <v>0.06073527433844677</v>
      </c>
      <c r="AB14" s="10">
        <f>J14/Tabela1!J14</f>
        <v>0.06087508448666414</v>
      </c>
    </row>
    <row r="15" spans="1:28" ht="18">
      <c r="A15" s="33" t="s">
        <v>37</v>
      </c>
      <c r="B15" s="15">
        <f>'[1]Impostos'!$B$32</f>
        <v>35446.45709279106</v>
      </c>
      <c r="C15" s="6">
        <f>'[2]Impostos'!$B$32</f>
        <v>38683.000846259434</v>
      </c>
      <c r="D15" s="6">
        <f>'[3]Impostos'!$B$32</f>
        <v>42099.905464836454</v>
      </c>
      <c r="E15" s="6">
        <f>'[4]Impostos'!$B$32</f>
        <v>45627.566088398875</v>
      </c>
      <c r="F15" s="6">
        <f>'[5]Impostos'!$B$32</f>
        <v>47889.286226204604</v>
      </c>
      <c r="G15" s="6">
        <f>'[6]Impostos'!$B$32</f>
        <v>48574.90579769206</v>
      </c>
      <c r="H15" s="6">
        <f>'[7]Impostos'!$B$32</f>
        <v>52764.580222819815</v>
      </c>
      <c r="I15" s="6">
        <f>'[8]Impostos'!$B$32</f>
        <v>56166.97963178038</v>
      </c>
      <c r="J15" s="6">
        <f>'[9]Impostos'!$B$32</f>
        <v>60760.04404336991</v>
      </c>
      <c r="K15" s="28">
        <f t="shared" si="2"/>
        <v>0.14692882876546695</v>
      </c>
      <c r="L15" s="29">
        <f t="shared" si="0"/>
        <v>0.14594251815339715</v>
      </c>
      <c r="M15" s="29">
        <f t="shared" si="0"/>
        <v>0.14639014534824132</v>
      </c>
      <c r="N15" s="29">
        <f t="shared" si="0"/>
        <v>0.13731135985819076</v>
      </c>
      <c r="O15" s="29">
        <f t="shared" si="0"/>
        <v>0.13383758552521052</v>
      </c>
      <c r="P15" s="29">
        <f t="shared" si="0"/>
        <v>0.12716190223459123</v>
      </c>
      <c r="Q15" s="29">
        <f t="shared" si="0"/>
        <v>0.12907517585944894</v>
      </c>
      <c r="R15" s="29">
        <f t="shared" si="0"/>
        <v>0.13269774223290226</v>
      </c>
      <c r="S15" s="46">
        <f t="shared" si="0"/>
        <v>0.1328686789652133</v>
      </c>
      <c r="T15" s="29">
        <f>B15/Tabela1!B15</f>
        <v>0.06079936791975236</v>
      </c>
      <c r="U15" s="9">
        <f>C15/Tabela1!C15</f>
        <v>0.05897509127815611</v>
      </c>
      <c r="V15" s="9">
        <f>D15/Tabela1!D15</f>
        <v>0.05843143238501607</v>
      </c>
      <c r="W15" s="9">
        <f>E15/Tabela1!E15</f>
        <v>0.0586578912520583</v>
      </c>
      <c r="X15" s="9">
        <f>F15/Tabela1!F15</f>
        <v>0.05939986442167051</v>
      </c>
      <c r="Y15" s="9">
        <f>G15/Tabela1!G15</f>
        <v>0.05781446703193358</v>
      </c>
      <c r="Z15" s="9">
        <f>H15/Tabela1!H15</f>
        <v>0.062112074809147974</v>
      </c>
      <c r="AA15" s="9">
        <f>I15/Tabela1!I15</f>
        <v>0.061481905955954486</v>
      </c>
      <c r="AB15" s="9">
        <f>J15/Tabela1!J15</f>
        <v>0.06118891716377074</v>
      </c>
    </row>
    <row r="16" spans="1:28" ht="18">
      <c r="A16" s="34" t="s">
        <v>42</v>
      </c>
      <c r="B16" s="15">
        <f>'[1]Total'!$Q$32</f>
        <v>2678.8548870451405</v>
      </c>
      <c r="C16" s="6">
        <f>'[2]Total'!$Q$32</f>
        <v>2093.73446808297</v>
      </c>
      <c r="D16" s="6">
        <f>'[3]Total'!$Q$32</f>
        <v>2288.9201723697834</v>
      </c>
      <c r="E16" s="6">
        <f>'[4]Total'!$Q$32</f>
        <v>2251.4439414422754</v>
      </c>
      <c r="F16" s="6">
        <f>'[5]Total'!$Q$32</f>
        <v>2676.8557215138662</v>
      </c>
      <c r="G16" s="6">
        <f>'[6]Total'!$Q$32</f>
        <v>2627.4353725718406</v>
      </c>
      <c r="H16" s="6">
        <f>'[7]Total'!$Q$32</f>
        <v>2727.5956874959893</v>
      </c>
      <c r="I16" s="6">
        <f>'[8]Total'!$Q$32</f>
        <v>3559.421064630738</v>
      </c>
      <c r="J16" s="6">
        <f>'[9]Total'!$Q$32</f>
        <v>4812.040212116286</v>
      </c>
      <c r="K16" s="28">
        <f t="shared" si="2"/>
        <v>0.011104100191334456</v>
      </c>
      <c r="L16" s="29">
        <f t="shared" si="0"/>
        <v>0.007899203110715741</v>
      </c>
      <c r="M16" s="29">
        <f t="shared" si="0"/>
        <v>0.007959052473493145</v>
      </c>
      <c r="N16" s="29">
        <f t="shared" si="0"/>
        <v>0.006775483676797016</v>
      </c>
      <c r="O16" s="29">
        <f t="shared" si="0"/>
        <v>0.007481086789945143</v>
      </c>
      <c r="P16" s="29">
        <f t="shared" si="0"/>
        <v>0.006878236292751838</v>
      </c>
      <c r="Q16" s="29">
        <f t="shared" si="0"/>
        <v>0.006672371722664763</v>
      </c>
      <c r="R16" s="29">
        <f t="shared" si="0"/>
        <v>0.008409338405397896</v>
      </c>
      <c r="S16" s="46">
        <f t="shared" si="0"/>
        <v>0.01052285981976906</v>
      </c>
      <c r="T16" s="29">
        <f>B16/Tabela1!B16</f>
        <v>0.06246164164906595</v>
      </c>
      <c r="U16" s="9">
        <f>C16/Tabela1!C16</f>
        <v>0.050550097010622415</v>
      </c>
      <c r="V16" s="9">
        <f>D16/Tabela1!D16</f>
        <v>0.05086150195253168</v>
      </c>
      <c r="W16" s="9">
        <f>E16/Tabela1!E16</f>
        <v>0.044987490337734796</v>
      </c>
      <c r="X16" s="9">
        <f>F16/Tabela1!F16</f>
        <v>0.04769538382000332</v>
      </c>
      <c r="Y16" s="9">
        <f>G16/Tabela1!G16</f>
        <v>0.04472306545765615</v>
      </c>
      <c r="Z16" s="9">
        <f>H16/Tabela1!H16</f>
        <v>0.04481459791495776</v>
      </c>
      <c r="AA16" s="9">
        <f>I16/Tabela1!I16</f>
        <v>0.05096828375953288</v>
      </c>
      <c r="AB16" s="9">
        <f>J16/Tabela1!J16</f>
        <v>0.05717252856958529</v>
      </c>
    </row>
    <row r="17" spans="1:28" ht="18">
      <c r="A17" s="35" t="s">
        <v>41</v>
      </c>
      <c r="B17" s="14">
        <f>'[1]Total'!$V$32</f>
        <v>106130.20630606601</v>
      </c>
      <c r="C17" s="8">
        <f>'[2]Total'!$V$32</f>
        <v>111264.4161670581</v>
      </c>
      <c r="D17" s="8">
        <f>'[3]Total'!$V$32</f>
        <v>119970.51911327016</v>
      </c>
      <c r="E17" s="8">
        <f>'[4]Total'!$V$32</f>
        <v>143168.58101728075</v>
      </c>
      <c r="F17" s="8">
        <f>'[5]Total'!$V$32</f>
        <v>153368.2882501835</v>
      </c>
      <c r="G17" s="8">
        <f>'[6]Total'!$V$32</f>
        <v>169379.8116149376</v>
      </c>
      <c r="H17" s="8">
        <f>'[7]Total'!$V$32</f>
        <v>182847.0838876017</v>
      </c>
      <c r="I17" s="8">
        <f>'[8]Total'!$V$32</f>
        <v>184759.53138968314</v>
      </c>
      <c r="J17" s="8">
        <f>'[9]Total'!$V$32</f>
        <v>204892.37384415962</v>
      </c>
      <c r="K17" s="31">
        <f t="shared" si="2"/>
        <v>0.43991947822506094</v>
      </c>
      <c r="L17" s="32">
        <f t="shared" si="0"/>
        <v>0.4197763544980563</v>
      </c>
      <c r="M17" s="32">
        <f t="shared" si="0"/>
        <v>0.41716249802899186</v>
      </c>
      <c r="N17" s="32">
        <f t="shared" si="0"/>
        <v>0.4308507824056109</v>
      </c>
      <c r="O17" s="32">
        <f t="shared" si="0"/>
        <v>0.4286228301374678</v>
      </c>
      <c r="P17" s="32">
        <f t="shared" si="0"/>
        <v>0.4434112365507776</v>
      </c>
      <c r="Q17" s="32">
        <f t="shared" si="0"/>
        <v>0.4472890603604679</v>
      </c>
      <c r="R17" s="32">
        <f t="shared" si="0"/>
        <v>0.4365050930662415</v>
      </c>
      <c r="S17" s="47">
        <f t="shared" si="0"/>
        <v>0.4480539715094355</v>
      </c>
      <c r="T17" s="32">
        <f>B17/Tabela1!B17</f>
        <v>0.06464408745364206</v>
      </c>
      <c r="U17" s="10">
        <f>C17/Tabela1!C17</f>
        <v>0.06072520026735167</v>
      </c>
      <c r="V17" s="10">
        <f>D17/Tabela1!D17</f>
        <v>0.060274516963543516</v>
      </c>
      <c r="W17" s="10">
        <f>E17/Tabela1!E17</f>
        <v>0.06513581250294136</v>
      </c>
      <c r="X17" s="10">
        <f>F17/Tabela1!F17</f>
        <v>0.06387042710422765</v>
      </c>
      <c r="Y17" s="10">
        <f>G17/Tabela1!G17</f>
        <v>0.06985218423995428</v>
      </c>
      <c r="Z17" s="10">
        <f>H17/Tabela1!H17</f>
        <v>0.0715218112293196</v>
      </c>
      <c r="AA17" s="53">
        <f>I17/Tabela1!I17</f>
        <v>0.06890019753093853</v>
      </c>
      <c r="AB17" s="53">
        <f>J17/Tabela1!J17</f>
        <v>0.07136098503563305</v>
      </c>
    </row>
    <row r="18" spans="1:28" ht="18">
      <c r="A18" s="36" t="s">
        <v>38</v>
      </c>
      <c r="B18" s="37">
        <f aca="true" t="shared" si="4" ref="B18:I18">B11+B14+B17</f>
        <v>241249.16390214994</v>
      </c>
      <c r="C18" s="38">
        <f t="shared" si="4"/>
        <v>265056.41629124514</v>
      </c>
      <c r="D18" s="38">
        <f t="shared" si="4"/>
        <v>287587.0186800264</v>
      </c>
      <c r="E18" s="38">
        <f t="shared" si="4"/>
        <v>332292.72607540304</v>
      </c>
      <c r="F18" s="38">
        <f t="shared" si="4"/>
        <v>357816.4238265033</v>
      </c>
      <c r="G18" s="38">
        <f t="shared" si="4"/>
        <v>381992.6011179036</v>
      </c>
      <c r="H18" s="38">
        <f t="shared" si="4"/>
        <v>408789.52805205254</v>
      </c>
      <c r="I18" s="38">
        <f t="shared" si="4"/>
        <v>423270.047301934</v>
      </c>
      <c r="J18" s="38">
        <f>J11+J14+J17</f>
        <v>457293.9575870824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0.06208406144198425</v>
      </c>
      <c r="U18" s="40">
        <f>C18/Tabela1!C18</f>
        <v>0.06056519204476324</v>
      </c>
      <c r="V18" s="40">
        <f>D18/Tabela1!D18</f>
        <v>0.059730291578402074</v>
      </c>
      <c r="W18" s="40">
        <f>E18/Tabela1!E18</f>
        <v>0.06232492021230609</v>
      </c>
      <c r="X18" s="40">
        <f>F18/Tabela1!F18</f>
        <v>0.06191717382859503</v>
      </c>
      <c r="Y18" s="40">
        <f>G18/Tabela1!G18</f>
        <v>0.06371016867642279</v>
      </c>
      <c r="Z18" s="40">
        <f>H18/Tabela1!H18</f>
        <v>0.06520468031853711</v>
      </c>
      <c r="AA18" s="52">
        <f>I18/Tabela1!I18</f>
        <v>0.06427323620680159</v>
      </c>
      <c r="AB18" s="52">
        <f>J18/Tabela1!J18</f>
        <v>0.06528908506940147</v>
      </c>
    </row>
    <row r="19" spans="1:28" ht="18">
      <c r="A19" s="41" t="s">
        <v>39</v>
      </c>
      <c r="B19" s="16">
        <f>'[10]PIB_UF'!B$31</f>
        <v>241249.16390214983</v>
      </c>
      <c r="C19" s="7">
        <f>'[10]PIB_UF'!C$31</f>
        <v>265056.41629124497</v>
      </c>
      <c r="D19" s="7">
        <f>'[10]PIB_UF'!D$31</f>
        <v>287587.018680027</v>
      </c>
      <c r="E19" s="7">
        <f>'[10]PIB_UF'!E$31</f>
        <v>332292.726075404</v>
      </c>
      <c r="F19" s="7">
        <f>'[10]PIB_UF'!F$31</f>
        <v>357816.423826502</v>
      </c>
      <c r="G19" s="7">
        <f>'[10]PIB_UF'!G$31</f>
        <v>381992.6011179034</v>
      </c>
      <c r="H19" s="7">
        <f>'[10]PIB_UF'!H$31</f>
        <v>408789.5280520526</v>
      </c>
      <c r="I19" s="7">
        <f>'[10]PIB_UF'!I$31</f>
        <v>423270.047301936</v>
      </c>
      <c r="J19" s="7">
        <f>'[10]PIB_UF'!J$31</f>
        <v>457293.95758708206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="69" zoomScaleNormal="69" zoomScalePageLayoutView="0" workbookViewId="0" topLeftCell="D1">
      <selection activeCell="AC10" sqref="AC10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SUM(Tabela3:Tabela9!B10)</f>
        <v>182905.3114349039</v>
      </c>
      <c r="C10" s="6">
        <f>SUM(Tabela3:Tabela9!C10)</f>
        <v>214002.67908173052</v>
      </c>
      <c r="D10" s="6">
        <f>SUM(Tabela3:Tabela9!D10)</f>
        <v>228669.50759445978</v>
      </c>
      <c r="E10" s="6">
        <f>SUM(Tabela3:Tabela9!E10)</f>
        <v>259115.2923849462</v>
      </c>
      <c r="F10" s="6">
        <f>SUM(Tabela3:Tabela9!F10)</f>
        <v>272738.852251249</v>
      </c>
      <c r="G10" s="6">
        <f>SUM(Tabela3:Tabela9!G10)</f>
        <v>284652.1477980499</v>
      </c>
      <c r="H10" s="6">
        <f>SUM(Tabela3:Tabela9!H10)</f>
        <v>300799.2446155152</v>
      </c>
      <c r="I10" s="6">
        <f>SUM(Tabela3:Tabela9!I10)</f>
        <v>328770.4752104159</v>
      </c>
      <c r="J10" s="6">
        <f>SUM(Tabela3:Tabela9!J10)</f>
        <v>345176.5880949802</v>
      </c>
      <c r="K10" s="28">
        <f>B10/B$18</f>
        <v>0.8832009867445004</v>
      </c>
      <c r="L10" s="29">
        <f aca="true" t="shared" si="0" ref="L10:S18">C10/C$18</f>
        <v>0.8878750596603661</v>
      </c>
      <c r="M10" s="29">
        <f t="shared" si="0"/>
        <v>0.8825497204564842</v>
      </c>
      <c r="N10" s="29">
        <f t="shared" si="0"/>
        <v>0.8860390617156075</v>
      </c>
      <c r="O10" s="29">
        <f t="shared" si="0"/>
        <v>0.8852944392461473</v>
      </c>
      <c r="P10" s="29">
        <f t="shared" si="0"/>
        <v>0.8876286918161784</v>
      </c>
      <c r="Q10" s="29">
        <f t="shared" si="0"/>
        <v>0.891779977539743</v>
      </c>
      <c r="R10" s="29">
        <f t="shared" si="0"/>
        <v>0.8935038129094357</v>
      </c>
      <c r="S10" s="46">
        <f t="shared" si="0"/>
        <v>0.8906971162375671</v>
      </c>
      <c r="T10" s="29">
        <f>B10/Tabela1!B10</f>
        <v>0.0553781931413281</v>
      </c>
      <c r="U10" s="9">
        <f>C10/Tabela1!C10</f>
        <v>0.057520473694450895</v>
      </c>
      <c r="V10" s="9">
        <f>D10/Tabela1!D10</f>
        <v>0.05585125601347167</v>
      </c>
      <c r="W10" s="9">
        <f>E10/Tabela1!E10</f>
        <v>0.0569013940973928</v>
      </c>
      <c r="X10" s="9">
        <f>F10/Tabela1!F10</f>
        <v>0.054846861354588515</v>
      </c>
      <c r="Y10" s="9">
        <f>G10/Tabela1!G10</f>
        <v>0.055212214404886904</v>
      </c>
      <c r="Z10" s="9">
        <f>H10/Tabela1!H10</f>
        <v>0.05549983830013531</v>
      </c>
      <c r="AA10" s="9">
        <f>I10/Tabela1!I10</f>
        <v>0.05796452125969449</v>
      </c>
      <c r="AB10" s="9">
        <f>J10/Tabela1!J10</f>
        <v>0.057422720793023053</v>
      </c>
    </row>
    <row r="11" spans="1:28" ht="18">
      <c r="A11" s="30" t="s">
        <v>34</v>
      </c>
      <c r="B11" s="14">
        <f>SUM(Tabela3:Tabela9!B11)</f>
        <v>85264.93778861655</v>
      </c>
      <c r="C11" s="8">
        <f>SUM(Tabela3:Tabela9!C11)</f>
        <v>99851.40619503518</v>
      </c>
      <c r="D11" s="8">
        <f>SUM(Tabela3:Tabela9!D11)</f>
        <v>110767.30774800503</v>
      </c>
      <c r="E11" s="8">
        <f>SUM(Tabela3:Tabela9!E11)</f>
        <v>124993.32335868517</v>
      </c>
      <c r="F11" s="8">
        <f>SUM(Tabela3:Tabela9!F11)</f>
        <v>136258.29032241055</v>
      </c>
      <c r="G11" s="8">
        <f>SUM(Tabela3:Tabela9!G11)</f>
        <v>144086.88104251344</v>
      </c>
      <c r="H11" s="8">
        <f>SUM(Tabela3:Tabela9!H11)</f>
        <v>149081.78356659887</v>
      </c>
      <c r="I11" s="8">
        <f>SUM(Tabela3:Tabela9!I11)</f>
        <v>155762.09211978066</v>
      </c>
      <c r="J11" s="8">
        <f>SUM(Tabela3:Tabela9!J11)</f>
        <v>164557.79515896682</v>
      </c>
      <c r="K11" s="31">
        <f aca="true" t="shared" si="1" ref="K11:K18">B11/B$18</f>
        <v>0.41172165312660175</v>
      </c>
      <c r="L11" s="32">
        <f t="shared" si="0"/>
        <v>0.41427319327497547</v>
      </c>
      <c r="M11" s="32">
        <f t="shared" si="0"/>
        <v>0.4275063060095017</v>
      </c>
      <c r="N11" s="32">
        <f t="shared" si="0"/>
        <v>0.4274119289914944</v>
      </c>
      <c r="O11" s="32">
        <f t="shared" si="0"/>
        <v>0.44228647927466214</v>
      </c>
      <c r="P11" s="32">
        <f t="shared" si="0"/>
        <v>0.44930505782930796</v>
      </c>
      <c r="Q11" s="32">
        <f t="shared" si="0"/>
        <v>0.4419829902516614</v>
      </c>
      <c r="R11" s="32">
        <f t="shared" si="0"/>
        <v>0.42331667138511214</v>
      </c>
      <c r="S11" s="47">
        <f t="shared" si="0"/>
        <v>0.4246265785620805</v>
      </c>
      <c r="T11" s="32">
        <f>B11/Tabela1!B11</f>
        <v>0.052691549069402564</v>
      </c>
      <c r="U11" s="10">
        <f>C11/Tabela1!C11</f>
        <v>0.0540678110696586</v>
      </c>
      <c r="V11" s="10">
        <f>D11/Tabela1!D11</f>
        <v>0.053800467516397485</v>
      </c>
      <c r="W11" s="10">
        <f>E11/Tabela1!E11</f>
        <v>0.05421026960366931</v>
      </c>
      <c r="X11" s="10">
        <f>F11/Tabela1!F11</f>
        <v>0.054170298800060954</v>
      </c>
      <c r="Y11" s="10">
        <f>G11/Tabela1!G11</f>
        <v>0.05392432730388001</v>
      </c>
      <c r="Z11" s="10">
        <f>H11/Tabela1!H11</f>
        <v>0.05319721255600446</v>
      </c>
      <c r="AA11" s="10">
        <f>I11/Tabela1!I11</f>
        <v>0.053333374006143616</v>
      </c>
      <c r="AB11" s="10">
        <f>J11/Tabela1!J11</f>
        <v>0.053851446150930335</v>
      </c>
    </row>
    <row r="12" spans="1:28" ht="18">
      <c r="A12" s="33" t="s">
        <v>35</v>
      </c>
      <c r="B12" s="15">
        <f>SUM(Tabela3:Tabela9!B12)</f>
        <v>67817.30186731623</v>
      </c>
      <c r="C12" s="6">
        <f>SUM(Tabela3:Tabela9!C12)</f>
        <v>79194.84510008559</v>
      </c>
      <c r="D12" s="6">
        <f>SUM(Tabela3:Tabela9!D12)</f>
        <v>88298.33575197811</v>
      </c>
      <c r="E12" s="6">
        <f>SUM(Tabela3:Tabela9!E12)</f>
        <v>99293.03669591612</v>
      </c>
      <c r="F12" s="6">
        <f>SUM(Tabela3:Tabela9!F12)</f>
        <v>108479.23276682998</v>
      </c>
      <c r="G12" s="6">
        <f>SUM(Tabela3:Tabela9!G12)</f>
        <v>115029.63642251876</v>
      </c>
      <c r="H12" s="6">
        <f>SUM(Tabela3:Tabela9!H12)</f>
        <v>119096.15446571576</v>
      </c>
      <c r="I12" s="6">
        <f>SUM(Tabela3:Tabela9!I12)</f>
        <v>123465.8478001212</v>
      </c>
      <c r="J12" s="6">
        <f>SUM(Tabela3:Tabela9!J12)</f>
        <v>130306.4255134054</v>
      </c>
      <c r="K12" s="28">
        <f t="shared" si="1"/>
        <v>0.32747167076599887</v>
      </c>
      <c r="L12" s="29">
        <f t="shared" si="0"/>
        <v>0.32857125022802935</v>
      </c>
      <c r="M12" s="29">
        <f t="shared" si="0"/>
        <v>0.34078733257642746</v>
      </c>
      <c r="N12" s="29">
        <f t="shared" si="0"/>
        <v>0.339530362176548</v>
      </c>
      <c r="O12" s="29">
        <f t="shared" si="0"/>
        <v>0.35211727536967824</v>
      </c>
      <c r="P12" s="29">
        <f t="shared" si="0"/>
        <v>0.35869606636606044</v>
      </c>
      <c r="Q12" s="29">
        <f t="shared" si="0"/>
        <v>0.3530845500967311</v>
      </c>
      <c r="R12" s="29">
        <f t="shared" si="0"/>
        <v>0.3355447465375363</v>
      </c>
      <c r="S12" s="46">
        <f t="shared" si="0"/>
        <v>0.336244002157177</v>
      </c>
      <c r="T12" s="29">
        <f>B12/Tabela1!B12</f>
        <v>0.053094886315361266</v>
      </c>
      <c r="U12" s="9">
        <f>C12/Tabela1!C12</f>
        <v>0.05447980786368538</v>
      </c>
      <c r="V12" s="9">
        <f>D12/Tabela1!D12</f>
        <v>0.05427120981102943</v>
      </c>
      <c r="W12" s="9">
        <f>E12/Tabela1!E12</f>
        <v>0.0544904465983153</v>
      </c>
      <c r="X12" s="9">
        <f>F12/Tabela1!F12</f>
        <v>0.05422852664971512</v>
      </c>
      <c r="Y12" s="9">
        <f>G12/Tabela1!G12</f>
        <v>0.05408455913281945</v>
      </c>
      <c r="Z12" s="9">
        <f>H12/Tabela1!H12</f>
        <v>0.053423308595606046</v>
      </c>
      <c r="AA12" s="9">
        <f>I12/Tabela1!I12</f>
        <v>0.05339398483369604</v>
      </c>
      <c r="AB12" s="9">
        <f>J12/Tabela1!J12</f>
        <v>0.053794547786195336</v>
      </c>
    </row>
    <row r="13" spans="1:28" ht="18">
      <c r="A13" s="33" t="s">
        <v>36</v>
      </c>
      <c r="B13" s="15">
        <f>SUM(Tabela3:Tabela9!B13)</f>
        <v>17447.6359213003</v>
      </c>
      <c r="C13" s="6">
        <f>SUM(Tabela3:Tabela9!C13)</f>
        <v>20656.56109494957</v>
      </c>
      <c r="D13" s="6">
        <f>SUM(Tabela3:Tabela9!D13)</f>
        <v>22468.97199602693</v>
      </c>
      <c r="E13" s="6">
        <f>SUM(Tabela3:Tabela9!E13)</f>
        <v>25700.28666276903</v>
      </c>
      <c r="F13" s="6">
        <f>SUM(Tabela3:Tabela9!F13)</f>
        <v>27779.057555580563</v>
      </c>
      <c r="G13" s="6">
        <f>SUM(Tabela3:Tabela9!G13)</f>
        <v>29057.244619994668</v>
      </c>
      <c r="H13" s="6">
        <f>SUM(Tabela3:Tabela9!H13)</f>
        <v>29985.629100883096</v>
      </c>
      <c r="I13" s="6">
        <f>SUM(Tabela3:Tabela9!I13)</f>
        <v>32296.244319659483</v>
      </c>
      <c r="J13" s="6">
        <f>SUM(Tabela3:Tabela9!J13)</f>
        <v>34251.369645561426</v>
      </c>
      <c r="K13" s="28">
        <f t="shared" si="1"/>
        <v>0.0842499823606028</v>
      </c>
      <c r="L13" s="29">
        <f t="shared" si="0"/>
        <v>0.08570194304694607</v>
      </c>
      <c r="M13" s="29">
        <f t="shared" si="0"/>
        <v>0.08671897343307429</v>
      </c>
      <c r="N13" s="29">
        <f t="shared" si="0"/>
        <v>0.08788156681494637</v>
      </c>
      <c r="O13" s="29">
        <f t="shared" si="0"/>
        <v>0.09016920390498388</v>
      </c>
      <c r="P13" s="29">
        <f t="shared" si="0"/>
        <v>0.09060899146324745</v>
      </c>
      <c r="Q13" s="29">
        <f t="shared" si="0"/>
        <v>0.0888984401549302</v>
      </c>
      <c r="R13" s="29">
        <f t="shared" si="0"/>
        <v>0.08777192484757593</v>
      </c>
      <c r="S13" s="46">
        <f t="shared" si="0"/>
        <v>0.08838257640490353</v>
      </c>
      <c r="T13" s="29">
        <f>B13/Tabela1!B13</f>
        <v>0.051180346199968606</v>
      </c>
      <c r="U13" s="9">
        <f>C13/Tabela1!C13</f>
        <v>0.05254437787108858</v>
      </c>
      <c r="V13" s="9">
        <f>D13/Tabela1!D13</f>
        <v>0.0520270451038086</v>
      </c>
      <c r="W13" s="9">
        <f>E13/Tabela1!E13</f>
        <v>0.053154347879473415</v>
      </c>
      <c r="X13" s="9">
        <f>F13/Tabela1!F13</f>
        <v>0.05394410741723738</v>
      </c>
      <c r="Y13" s="9">
        <f>G13/Tabela1!G13</f>
        <v>0.05329922413475871</v>
      </c>
      <c r="Z13" s="9">
        <f>H13/Tabela1!H13</f>
        <v>0.05231779291222294</v>
      </c>
      <c r="AA13" s="9">
        <f>I13/Tabela1!I13</f>
        <v>0.053102926952227264</v>
      </c>
      <c r="AB13" s="9">
        <f>J13/Tabela1!J13</f>
        <v>0.054069015581611625</v>
      </c>
    </row>
    <row r="14" spans="1:28" ht="18">
      <c r="A14" s="30" t="s">
        <v>43</v>
      </c>
      <c r="B14" s="14">
        <f>SUM(Tabela3:Tabela9!B14)</f>
        <v>26070.168676958252</v>
      </c>
      <c r="C14" s="8">
        <f>SUM(Tabela3:Tabela9!C14)</f>
        <v>28760.55311129239</v>
      </c>
      <c r="D14" s="8">
        <f>SUM(Tabela3:Tabela9!D14)</f>
        <v>32231.421732823328</v>
      </c>
      <c r="E14" s="8">
        <f>SUM(Tabela3:Tabela9!E14)</f>
        <v>35302.00642564309</v>
      </c>
      <c r="F14" s="8">
        <f>SUM(Tabela3:Tabela9!F14)</f>
        <v>37596.3085260479</v>
      </c>
      <c r="G14" s="8">
        <f>SUM(Tabela3:Tabela9!G14)</f>
        <v>38247.20527797442</v>
      </c>
      <c r="H14" s="8">
        <f>SUM(Tabela3:Tabela9!H14)</f>
        <v>38768.24779230514</v>
      </c>
      <c r="I14" s="8">
        <f>SUM(Tabela3:Tabela9!I14)</f>
        <v>42101.92893236817</v>
      </c>
      <c r="J14" s="8">
        <f>SUM(Tabela3:Tabela9!J14)</f>
        <v>46005.63192942005</v>
      </c>
      <c r="K14" s="31">
        <f t="shared" si="1"/>
        <v>0.12588589428842134</v>
      </c>
      <c r="L14" s="32">
        <f t="shared" si="0"/>
        <v>0.11932457069755373</v>
      </c>
      <c r="M14" s="32">
        <f t="shared" si="0"/>
        <v>0.12439713777084052</v>
      </c>
      <c r="N14" s="32">
        <f t="shared" si="0"/>
        <v>0.12071443704521534</v>
      </c>
      <c r="O14" s="32">
        <f t="shared" si="0"/>
        <v>0.12203542912775565</v>
      </c>
      <c r="P14" s="32">
        <f t="shared" si="0"/>
        <v>0.11926597796338795</v>
      </c>
      <c r="Q14" s="32">
        <f t="shared" si="0"/>
        <v>0.11493628313351757</v>
      </c>
      <c r="R14" s="32">
        <f t="shared" si="0"/>
        <v>0.11442096194263508</v>
      </c>
      <c r="S14" s="47">
        <f t="shared" si="0"/>
        <v>0.11871339222736033</v>
      </c>
      <c r="T14" s="32">
        <f>B14/Tabela1!B14</f>
        <v>0.041652623326529616</v>
      </c>
      <c r="U14" s="10">
        <f>C14/Tabela1!C14</f>
        <v>0.041243228713815916</v>
      </c>
      <c r="V14" s="10">
        <f>D14/Tabela1!D14</f>
        <v>0.042104837770701835</v>
      </c>
      <c r="W14" s="10">
        <f>E14/Tabela1!E14</f>
        <v>0.0426401679833455</v>
      </c>
      <c r="X14" s="10">
        <f>F14/Tabela1!F14</f>
        <v>0.04359787012543655</v>
      </c>
      <c r="Y14" s="10">
        <f>G14/Tabela1!G14</f>
        <v>0.04254724232338765</v>
      </c>
      <c r="Z14" s="10">
        <f>H14/Tabela1!H14</f>
        <v>0.042585155258087704</v>
      </c>
      <c r="AA14" s="10">
        <f>I14/Tabela1!I14</f>
        <v>0.04281309729147669</v>
      </c>
      <c r="AB14" s="10">
        <f>J14/Tabela1!J14</f>
        <v>0.042710198438316416</v>
      </c>
    </row>
    <row r="15" spans="1:28" ht="18">
      <c r="A15" s="33" t="s">
        <v>37</v>
      </c>
      <c r="B15" s="15">
        <f>SUM(Tabela3:Tabela9!B15)</f>
        <v>24188.333363996477</v>
      </c>
      <c r="C15" s="6">
        <f>SUM(Tabela3:Tabela9!C15)</f>
        <v>27025.24117947352</v>
      </c>
      <c r="D15" s="6">
        <f>SUM(Tabela3:Tabela9!D15)</f>
        <v>30431.483878501385</v>
      </c>
      <c r="E15" s="6">
        <f>SUM(Tabela3:Tabela9!E15)</f>
        <v>33326.99778139254</v>
      </c>
      <c r="F15" s="6">
        <f>SUM(Tabela3:Tabela9!F15)</f>
        <v>35338.144689445326</v>
      </c>
      <c r="G15" s="6">
        <f>SUM(Tabela3:Tabela9!G15)</f>
        <v>36036.165257291635</v>
      </c>
      <c r="H15" s="6">
        <f>SUM(Tabela3:Tabela9!H15)</f>
        <v>36502.83907262169</v>
      </c>
      <c r="I15" s="6">
        <f>SUM(Tabela3:Tabela9!I15)</f>
        <v>39185.95705132267</v>
      </c>
      <c r="J15" s="6">
        <f>SUM(Tabela3:Tabela9!J15)</f>
        <v>42358.727560981264</v>
      </c>
      <c r="K15" s="28">
        <f t="shared" si="1"/>
        <v>0.11679901325549952</v>
      </c>
      <c r="L15" s="29">
        <f t="shared" si="0"/>
        <v>0.1121249403396338</v>
      </c>
      <c r="M15" s="29">
        <f t="shared" si="0"/>
        <v>0.11745027954351576</v>
      </c>
      <c r="N15" s="29">
        <f t="shared" si="0"/>
        <v>0.11396093828439254</v>
      </c>
      <c r="O15" s="29">
        <f t="shared" si="0"/>
        <v>0.11470556075385276</v>
      </c>
      <c r="P15" s="29">
        <f t="shared" si="0"/>
        <v>0.11237130818382157</v>
      </c>
      <c r="Q15" s="29">
        <f t="shared" si="0"/>
        <v>0.10822002246025708</v>
      </c>
      <c r="R15" s="29">
        <f t="shared" si="0"/>
        <v>0.10649618709056433</v>
      </c>
      <c r="S15" s="46">
        <f t="shared" si="0"/>
        <v>0.1093028837624328</v>
      </c>
      <c r="T15" s="29">
        <f>B15/Tabela1!B15</f>
        <v>0.04148892442800254</v>
      </c>
      <c r="U15" s="9">
        <f>C15/Tabela1!C15</f>
        <v>0.041201975816407034</v>
      </c>
      <c r="V15" s="9">
        <f>D15/Tabela1!D15</f>
        <v>0.04223656022476221</v>
      </c>
      <c r="W15" s="9">
        <f>E15/Tabela1!E15</f>
        <v>0.042844525343102985</v>
      </c>
      <c r="X15" s="9">
        <f>F15/Tabela1!F15</f>
        <v>0.043831954261156415</v>
      </c>
      <c r="Y15" s="9">
        <f>G15/Tabela1!G15</f>
        <v>0.04289069950855132</v>
      </c>
      <c r="Z15" s="9">
        <f>H15/Tabela1!H15</f>
        <v>0.042969489412225295</v>
      </c>
      <c r="AA15" s="9">
        <f>I15/Tabela1!I15</f>
        <v>0.04289401605743998</v>
      </c>
      <c r="AB15" s="9">
        <f>J15/Tabela1!J15</f>
        <v>0.042657715488842535</v>
      </c>
    </row>
    <row r="16" spans="1:28" ht="18">
      <c r="A16" s="34" t="s">
        <v>42</v>
      </c>
      <c r="B16" s="15">
        <f>SUM(Tabela3:Tabela9!B16)</f>
        <v>1881.8353129617717</v>
      </c>
      <c r="C16" s="6">
        <f>SUM(Tabela3:Tabela9!C16)</f>
        <v>1735.3119318188665</v>
      </c>
      <c r="D16" s="6">
        <f>SUM(Tabela3:Tabela9!D16)</f>
        <v>1799.937854321942</v>
      </c>
      <c r="E16" s="6">
        <f>SUM(Tabela3:Tabela9!E16)</f>
        <v>1975.008644250548</v>
      </c>
      <c r="F16" s="6">
        <f>SUM(Tabela3:Tabela9!F16)</f>
        <v>2258.1638366025736</v>
      </c>
      <c r="G16" s="6">
        <f>SUM(Tabela3:Tabela9!G16)</f>
        <v>2211.040020682782</v>
      </c>
      <c r="H16" s="6">
        <f>SUM(Tabela3:Tabela9!H16)</f>
        <v>2265.408719683447</v>
      </c>
      <c r="I16" s="6">
        <f>SUM(Tabela3:Tabela9!I16)</f>
        <v>2915.971881045507</v>
      </c>
      <c r="J16" s="6">
        <f>SUM(Tabela3:Tabela9!J16)</f>
        <v>3646.9043684387825</v>
      </c>
      <c r="K16" s="28">
        <f t="shared" si="1"/>
        <v>0.009086881032921797</v>
      </c>
      <c r="L16" s="29">
        <f t="shared" si="0"/>
        <v>0.00719963035791992</v>
      </c>
      <c r="M16" s="29">
        <f t="shared" si="0"/>
        <v>0.006946858227324757</v>
      </c>
      <c r="N16" s="29">
        <f t="shared" si="0"/>
        <v>0.006753498760822792</v>
      </c>
      <c r="O16" s="29">
        <f t="shared" si="0"/>
        <v>0.007329868373902893</v>
      </c>
      <c r="P16" s="29">
        <f t="shared" si="0"/>
        <v>0.006894669779566368</v>
      </c>
      <c r="Q16" s="29">
        <f t="shared" si="0"/>
        <v>0.006716260673260474</v>
      </c>
      <c r="R16" s="29">
        <f t="shared" si="0"/>
        <v>0.007924774852070769</v>
      </c>
      <c r="S16" s="46">
        <f t="shared" si="0"/>
        <v>0.009410508464927515</v>
      </c>
      <c r="T16" s="29">
        <f>B16/Tabela1!B16</f>
        <v>0.04387789854881952</v>
      </c>
      <c r="U16" s="9">
        <f>C16/Tabela1!C16</f>
        <v>0.041896519274218745</v>
      </c>
      <c r="V16" s="9">
        <f>D16/Tabela1!D16</f>
        <v>0.03999595258809284</v>
      </c>
      <c r="W16" s="9">
        <f>E16/Tabela1!E16</f>
        <v>0.03946386612817305</v>
      </c>
      <c r="X16" s="9">
        <f>F16/Tabela1!F16</f>
        <v>0.040235261859499924</v>
      </c>
      <c r="Y16" s="9">
        <f>G16/Tabela1!G16</f>
        <v>0.037635364358249206</v>
      </c>
      <c r="Z16" s="9">
        <f>H16/Tabela1!H16</f>
        <v>0.03722083201372646</v>
      </c>
      <c r="AA16" s="9">
        <f>I16/Tabela1!I16</f>
        <v>0.041754566141324057</v>
      </c>
      <c r="AB16" s="9">
        <f>J16/Tabela1!J16</f>
        <v>0.04332938525121226</v>
      </c>
    </row>
    <row r="17" spans="1:28" ht="18">
      <c r="A17" s="35" t="s">
        <v>41</v>
      </c>
      <c r="B17" s="14">
        <f>SUM(Tabela3:Tabela9!B17)</f>
        <v>95758.53833332562</v>
      </c>
      <c r="C17" s="8">
        <f>SUM(Tabela3:Tabela9!C17)</f>
        <v>112415.9609548765</v>
      </c>
      <c r="D17" s="8">
        <f>SUM(Tabela3:Tabela9!D17)</f>
        <v>116102.26199213284</v>
      </c>
      <c r="E17" s="8">
        <f>SUM(Tabela3:Tabela9!E17)</f>
        <v>132146.9603820105</v>
      </c>
      <c r="F17" s="8">
        <f>SUM(Tabela3:Tabela9!F17)</f>
        <v>134222.3980922359</v>
      </c>
      <c r="G17" s="8">
        <f>SUM(Tabela3:Tabela9!G17)</f>
        <v>138354.2267348537</v>
      </c>
      <c r="H17" s="8">
        <f>SUM(Tabela3:Tabela9!H17)</f>
        <v>149452.0523292329</v>
      </c>
      <c r="I17" s="8">
        <f>SUM(Tabela3:Tabela9!I17)</f>
        <v>170092.4112095897</v>
      </c>
      <c r="J17" s="8">
        <f>SUM(Tabela3:Tabela9!J17)</f>
        <v>176971.8885675746</v>
      </c>
      <c r="K17" s="31">
        <f t="shared" si="1"/>
        <v>0.46239245258497697</v>
      </c>
      <c r="L17" s="32">
        <f t="shared" si="0"/>
        <v>0.4664022360274708</v>
      </c>
      <c r="M17" s="32">
        <f t="shared" si="0"/>
        <v>0.4480965562196579</v>
      </c>
      <c r="N17" s="32">
        <f t="shared" si="0"/>
        <v>0.4518736339632904</v>
      </c>
      <c r="O17" s="32">
        <f t="shared" si="0"/>
        <v>0.43567809159758225</v>
      </c>
      <c r="P17" s="32">
        <f t="shared" si="0"/>
        <v>0.43142896420730414</v>
      </c>
      <c r="Q17" s="32">
        <f t="shared" si="0"/>
        <v>0.4430807266148211</v>
      </c>
      <c r="R17" s="32">
        <f t="shared" si="0"/>
        <v>0.46226236667225273</v>
      </c>
      <c r="S17" s="47">
        <f t="shared" si="0"/>
        <v>0.45666002921055904</v>
      </c>
      <c r="T17" s="32">
        <f>B17/Tabela1!B17</f>
        <v>0.05832668701877974</v>
      </c>
      <c r="U17" s="10">
        <f>C17/Tabela1!C17</f>
        <v>0.06135368321154925</v>
      </c>
      <c r="V17" s="10">
        <f>D17/Tabela1!D17</f>
        <v>0.05833106176146005</v>
      </c>
      <c r="W17" s="10">
        <f>E17/Tabela1!E17</f>
        <v>0.0601214286899813</v>
      </c>
      <c r="X17" s="10">
        <f>F17/Tabela1!F17</f>
        <v>0.05589709574850471</v>
      </c>
      <c r="Y17" s="10">
        <f>G17/Tabela1!G17</f>
        <v>0.057057242206822185</v>
      </c>
      <c r="Z17" s="10">
        <f>H17/Tabela1!H17</f>
        <v>0.05845913014995906</v>
      </c>
      <c r="AA17" s="53">
        <f>I17/Tabela1!I17</f>
        <v>0.06343056102549066</v>
      </c>
      <c r="AB17" s="53">
        <f>J17/Tabela1!J17</f>
        <v>0.061636692741936304</v>
      </c>
    </row>
    <row r="18" spans="1:28" ht="18">
      <c r="A18" s="36" t="s">
        <v>38</v>
      </c>
      <c r="B18" s="37">
        <f>SUM(Tabela3:Tabela9!B18)</f>
        <v>207093.6447989004</v>
      </c>
      <c r="C18" s="38">
        <f>SUM(Tabela3:Tabela9!C18)</f>
        <v>241027.92026120407</v>
      </c>
      <c r="D18" s="38">
        <f>SUM(Tabela3:Tabela9!D18)</f>
        <v>259100.99147296118</v>
      </c>
      <c r="E18" s="38">
        <f>SUM(Tabela3:Tabela9!E18)</f>
        <v>292442.29016633873</v>
      </c>
      <c r="F18" s="38">
        <f>SUM(Tabela3:Tabela9!F18)</f>
        <v>308076.99694069434</v>
      </c>
      <c r="G18" s="38">
        <f>SUM(Tabela3:Tabela9!G18)</f>
        <v>320688.31305534154</v>
      </c>
      <c r="H18" s="38">
        <f>SUM(Tabela3:Tabela9!H18)</f>
        <v>337302.0836881369</v>
      </c>
      <c r="I18" s="38">
        <f>SUM(Tabela3:Tabela9!I18)</f>
        <v>367956.4322617386</v>
      </c>
      <c r="J18" s="38">
        <f>SUM(Tabela3:Tabela9!J18)</f>
        <v>387535.3156559615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0.053294338351175585</v>
      </c>
      <c r="U18" s="40">
        <f>C18/Tabela1!C18</f>
        <v>0.055074698749150316</v>
      </c>
      <c r="V18" s="40">
        <f>D18/Tabela1!D18</f>
        <v>0.053813895494886944</v>
      </c>
      <c r="W18" s="40">
        <f>E18/Tabela1!E18</f>
        <v>0.05485056087922077</v>
      </c>
      <c r="X18" s="40">
        <f>F18/Tabela1!F18</f>
        <v>0.05331017723607247</v>
      </c>
      <c r="Y18" s="40">
        <f>G18/Tabela1!G18</f>
        <v>0.05348560798696502</v>
      </c>
      <c r="Z18" s="40">
        <f>H18/Tabela1!H18</f>
        <v>0.053801951929798184</v>
      </c>
      <c r="AA18" s="52">
        <f>I18/Tabela1!I18</f>
        <v>0.05587390564327006</v>
      </c>
      <c r="AB18" s="52">
        <f>J18/Tabela1!J18</f>
        <v>0.05532945662515386</v>
      </c>
    </row>
    <row r="19" spans="1:28" ht="18">
      <c r="A19" s="41" t="s">
        <v>39</v>
      </c>
      <c r="B19" s="16">
        <f>SUM(Tabela3:Tabela9!B19)</f>
        <v>207093.64479890035</v>
      </c>
      <c r="C19" s="7">
        <f>SUM(Tabela3:Tabela9!C19)</f>
        <v>241027.92026120413</v>
      </c>
      <c r="D19" s="7">
        <f>SUM(Tabela3:Tabela9!D19)</f>
        <v>259100.99147296112</v>
      </c>
      <c r="E19" s="7">
        <f>SUM(Tabela3:Tabela9!E19)</f>
        <v>292442.29016633856</v>
      </c>
      <c r="F19" s="7">
        <f>SUM(Tabela3:Tabela9!F19)</f>
        <v>308076.99694069376</v>
      </c>
      <c r="G19" s="7">
        <f>SUM(Tabela3:Tabela9!G19)</f>
        <v>320688.3130553413</v>
      </c>
      <c r="H19" s="7">
        <f>SUM(Tabela3:Tabela9!H19)</f>
        <v>337302.08368813654</v>
      </c>
      <c r="I19" s="7">
        <f>SUM(Tabela3:Tabela9!I19)</f>
        <v>367956.432261738</v>
      </c>
      <c r="J19" s="7">
        <f>SUM(Tabela3:Tabela9!J19)</f>
        <v>387535.31565596163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10" ht="18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3" spans="3:20" ht="14.25">
      <c r="C23" s="50"/>
      <c r="D23" s="50"/>
      <c r="E23" s="50"/>
      <c r="G23" s="50"/>
      <c r="H23" s="50"/>
      <c r="I23" s="50"/>
      <c r="J23" s="50"/>
      <c r="T23" s="1"/>
    </row>
    <row r="24" spans="3:20" ht="14.25">
      <c r="C24" s="50"/>
      <c r="D24" s="50"/>
      <c r="E24" s="50"/>
      <c r="G24" s="50"/>
      <c r="H24" s="50"/>
      <c r="I24" s="50"/>
      <c r="J24" s="50"/>
      <c r="T24" s="1"/>
    </row>
    <row r="25" spans="3:20" ht="14.25">
      <c r="C25" s="50"/>
      <c r="D25" s="50"/>
      <c r="E25" s="50"/>
      <c r="F25" s="50"/>
      <c r="G25" s="50"/>
      <c r="H25" s="50"/>
      <c r="I25" s="50"/>
      <c r="J25" s="50"/>
      <c r="R25" s="55"/>
      <c r="S25" s="55"/>
      <c r="T25" s="1"/>
    </row>
    <row r="26" spans="3:20" ht="14.25">
      <c r="C26" s="50"/>
      <c r="D26" s="50"/>
      <c r="E26" s="50"/>
      <c r="G26" s="50"/>
      <c r="H26" s="50"/>
      <c r="I26" s="50"/>
      <c r="J26" s="50"/>
      <c r="T26" s="1"/>
    </row>
    <row r="27" spans="8:10" ht="14.25">
      <c r="H27" s="50"/>
      <c r="I27" s="50"/>
      <c r="J27" s="50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89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SUM(Tabela30:Tabela33!B10)</f>
        <v>306136.78278676566</v>
      </c>
      <c r="C10" s="6">
        <f>SUM(Tabela30:Tabela33!C10)</f>
        <v>346704.0947441171</v>
      </c>
      <c r="D10" s="6">
        <f>SUM(Tabela30:Tabela33!D10)</f>
        <v>385829.04404486367</v>
      </c>
      <c r="E10" s="6">
        <f>SUM(Tabela30:Tabela33!E10)</f>
        <v>424337.7480774942</v>
      </c>
      <c r="F10" s="6">
        <f>SUM(Tabela30:Tabela33!F10)</f>
        <v>478946.12765046523</v>
      </c>
      <c r="G10" s="6">
        <f>SUM(Tabela30:Tabela33!G10)</f>
        <v>512781.85476280784</v>
      </c>
      <c r="H10" s="6">
        <f>SUM(Tabela30:Tabela33!H10)</f>
        <v>563083.969338207</v>
      </c>
      <c r="I10" s="6">
        <f>SUM(Tabela30:Tabela33!I10)</f>
        <v>585661.8060673453</v>
      </c>
      <c r="J10" s="6">
        <f>SUM(Tabela30:Tabela33!J10)</f>
        <v>618892.8298645505</v>
      </c>
      <c r="K10" s="28">
        <f>B10/B$18</f>
        <v>0.8628047653943701</v>
      </c>
      <c r="L10" s="29">
        <f aca="true" t="shared" si="0" ref="L10:S18">C10/C$18</f>
        <v>0.8664292739060393</v>
      </c>
      <c r="M10" s="29">
        <f t="shared" si="0"/>
        <v>0.8679325447614971</v>
      </c>
      <c r="N10" s="29">
        <f t="shared" si="0"/>
        <v>0.8738007264294682</v>
      </c>
      <c r="O10" s="29">
        <f t="shared" si="0"/>
        <v>0.8826351951258926</v>
      </c>
      <c r="P10" s="29">
        <f t="shared" si="0"/>
        <v>0.8844937091056354</v>
      </c>
      <c r="Q10" s="29">
        <f t="shared" si="0"/>
        <v>0.8894466436641231</v>
      </c>
      <c r="R10" s="29">
        <f t="shared" si="0"/>
        <v>0.8874835180540075</v>
      </c>
      <c r="S10" s="46">
        <f t="shared" si="0"/>
        <v>0.8906074277987538</v>
      </c>
      <c r="T10" s="29">
        <f>B10/Tabela1!B10</f>
        <v>0.09268895338156435</v>
      </c>
      <c r="U10" s="9">
        <f>C10/Tabela1!C10</f>
        <v>0.09318847711187324</v>
      </c>
      <c r="V10" s="9">
        <f>D10/Tabela1!D10</f>
        <v>0.094236599112285</v>
      </c>
      <c r="W10" s="9">
        <f>E10/Tabela1!E10</f>
        <v>0.09318403870153229</v>
      </c>
      <c r="X10" s="9">
        <f>F10/Tabela1!F10</f>
        <v>0.09631444747506383</v>
      </c>
      <c r="Y10" s="9">
        <f>G10/Tabela1!G10</f>
        <v>0.0994611209755772</v>
      </c>
      <c r="Z10" s="9">
        <f>H10/Tabela1!H10</f>
        <v>0.10389344324190138</v>
      </c>
      <c r="AA10" s="9">
        <f>I10/Tabela1!I10</f>
        <v>0.10325624947634046</v>
      </c>
      <c r="AB10" s="9">
        <f>J10/Tabela1!J10</f>
        <v>0.1029574756684746</v>
      </c>
    </row>
    <row r="11" spans="1:28" ht="18">
      <c r="A11" s="30" t="s">
        <v>34</v>
      </c>
      <c r="B11" s="14">
        <f>SUM(Tabela30:Tabela33!B11)</f>
        <v>157551.2118483579</v>
      </c>
      <c r="C11" s="8">
        <f>SUM(Tabela30:Tabela33!C11)</f>
        <v>180175.85370759305</v>
      </c>
      <c r="D11" s="8">
        <f>SUM(Tabela30:Tabela33!D11)</f>
        <v>196652.78830346663</v>
      </c>
      <c r="E11" s="8">
        <f>SUM(Tabela30:Tabela33!E11)</f>
        <v>222233.41711044585</v>
      </c>
      <c r="F11" s="8">
        <f>SUM(Tabela30:Tabela33!F11)</f>
        <v>244953.28173864487</v>
      </c>
      <c r="G11" s="8">
        <f>SUM(Tabela30:Tabela33!G11)</f>
        <v>268098.19630900346</v>
      </c>
      <c r="H11" s="8">
        <f>SUM(Tabela30:Tabela33!H11)</f>
        <v>292050.1962905999</v>
      </c>
      <c r="I11" s="8">
        <f>SUM(Tabela30:Tabela33!I11)</f>
        <v>310181.2977383761</v>
      </c>
      <c r="J11" s="8">
        <f>SUM(Tabela30:Tabela33!J11)</f>
        <v>327512.6192359823</v>
      </c>
      <c r="K11" s="31">
        <f aca="true" t="shared" si="1" ref="K11:K18">B11/B$18</f>
        <v>0.44403660069526824</v>
      </c>
      <c r="L11" s="32">
        <f t="shared" si="0"/>
        <v>0.4502676388015734</v>
      </c>
      <c r="M11" s="32">
        <f t="shared" si="0"/>
        <v>0.4423756003366744</v>
      </c>
      <c r="N11" s="32">
        <f t="shared" si="0"/>
        <v>0.45762537551230836</v>
      </c>
      <c r="O11" s="32">
        <f t="shared" si="0"/>
        <v>0.4514169238296932</v>
      </c>
      <c r="P11" s="32">
        <f t="shared" si="0"/>
        <v>0.4624406379737609</v>
      </c>
      <c r="Q11" s="32">
        <f t="shared" si="0"/>
        <v>0.4613220780861904</v>
      </c>
      <c r="R11" s="32">
        <f t="shared" si="0"/>
        <v>0.4700337063123372</v>
      </c>
      <c r="S11" s="47">
        <f t="shared" si="0"/>
        <v>0.47130158456227134</v>
      </c>
      <c r="T11" s="32">
        <f>B11/Tabela1!B11</f>
        <v>0.09736261616272371</v>
      </c>
      <c r="U11" s="10">
        <f>C11/Tabela1!C11</f>
        <v>0.09756211142934276</v>
      </c>
      <c r="V11" s="10">
        <f>D11/Tabela1!D11</f>
        <v>0.09551565497284734</v>
      </c>
      <c r="W11" s="10">
        <f>E11/Tabela1!E11</f>
        <v>0.09638381581334965</v>
      </c>
      <c r="X11" s="10">
        <f>F11/Tabela1!F11</f>
        <v>0.0973826431583775</v>
      </c>
      <c r="Y11" s="10">
        <f>G11/Tabela1!G11</f>
        <v>0.10033540029977452</v>
      </c>
      <c r="Z11" s="10">
        <f>H11/Tabela1!H11</f>
        <v>0.10421297624302571</v>
      </c>
      <c r="AA11" s="10">
        <f>I11/Tabela1!I11</f>
        <v>0.10620693993548998</v>
      </c>
      <c r="AB11" s="10">
        <f>J11/Tabela1!J11</f>
        <v>0.10717832091453859</v>
      </c>
    </row>
    <row r="12" spans="1:28" ht="18">
      <c r="A12" s="33" t="s">
        <v>35</v>
      </c>
      <c r="B12" s="15">
        <f>SUM(Tabela30:Tabela33!B12)</f>
        <v>124515.81127055225</v>
      </c>
      <c r="C12" s="6">
        <f>SUM(Tabela30:Tabela33!C12)</f>
        <v>142054.9828779668</v>
      </c>
      <c r="D12" s="6">
        <f>SUM(Tabela30:Tabela33!D12)</f>
        <v>155745.50653991633</v>
      </c>
      <c r="E12" s="6">
        <f>SUM(Tabela30:Tabela33!E12)</f>
        <v>175594.78185609786</v>
      </c>
      <c r="F12" s="6">
        <f>SUM(Tabela30:Tabela33!F12)</f>
        <v>194014.1528043023</v>
      </c>
      <c r="G12" s="6">
        <f>SUM(Tabela30:Tabela33!G12)</f>
        <v>212682.87923464653</v>
      </c>
      <c r="H12" s="6">
        <f>SUM(Tabela30:Tabela33!H12)</f>
        <v>231875.11198582046</v>
      </c>
      <c r="I12" s="6">
        <f>SUM(Tabela30:Tabela33!I12)</f>
        <v>244368.84413121233</v>
      </c>
      <c r="J12" s="6">
        <f>SUM(Tabela30:Tabela33!J12)</f>
        <v>258152.9727951066</v>
      </c>
      <c r="K12" s="28">
        <f t="shared" si="1"/>
        <v>0.3509308301773361</v>
      </c>
      <c r="L12" s="29">
        <f t="shared" si="0"/>
        <v>0.35500185182563393</v>
      </c>
      <c r="M12" s="29">
        <f t="shared" si="0"/>
        <v>0.3503535980838182</v>
      </c>
      <c r="N12" s="29">
        <f t="shared" si="0"/>
        <v>0.3615866102844601</v>
      </c>
      <c r="O12" s="29">
        <f t="shared" si="0"/>
        <v>0.3575427584260244</v>
      </c>
      <c r="P12" s="29">
        <f t="shared" si="0"/>
        <v>0.3668551587195565</v>
      </c>
      <c r="Q12" s="29">
        <f t="shared" si="0"/>
        <v>0.3662695998030726</v>
      </c>
      <c r="R12" s="29">
        <f t="shared" si="0"/>
        <v>0.37030470357737727</v>
      </c>
      <c r="S12" s="46">
        <f t="shared" si="0"/>
        <v>0.37149073956789863</v>
      </c>
      <c r="T12" s="29">
        <f>B12/Tabela1!B12</f>
        <v>0.09748475185299461</v>
      </c>
      <c r="U12" s="9">
        <f>C12/Tabela1!C12</f>
        <v>0.09772262529827695</v>
      </c>
      <c r="V12" s="9">
        <f>D12/Tabela1!D12</f>
        <v>0.09572657276684286</v>
      </c>
      <c r="W12" s="9">
        <f>E12/Tabela1!E12</f>
        <v>0.09636363638444409</v>
      </c>
      <c r="X12" s="9">
        <f>F12/Tabela1!F12</f>
        <v>0.09698724251105763</v>
      </c>
      <c r="Y12" s="9">
        <f>G12/Tabela1!G12</f>
        <v>0.09999909689580383</v>
      </c>
      <c r="Z12" s="9">
        <f>H12/Tabela1!H12</f>
        <v>0.10401289377336863</v>
      </c>
      <c r="AA12" s="9">
        <f>I12/Tabela1!I12</f>
        <v>0.1056796400774156</v>
      </c>
      <c r="AB12" s="9">
        <f>J12/Tabela1!J12</f>
        <v>0.10657358128318918</v>
      </c>
    </row>
    <row r="13" spans="1:28" ht="18">
      <c r="A13" s="33" t="s">
        <v>36</v>
      </c>
      <c r="B13" s="15">
        <f>SUM(Tabela30:Tabela33!B13)</f>
        <v>33035.400577805645</v>
      </c>
      <c r="C13" s="6">
        <f>SUM(Tabela30:Tabela33!C13)</f>
        <v>38120.87082962628</v>
      </c>
      <c r="D13" s="6">
        <f>SUM(Tabela30:Tabela33!D13)</f>
        <v>40907.28176355026</v>
      </c>
      <c r="E13" s="6">
        <f>SUM(Tabela30:Tabela33!E13)</f>
        <v>46638.63525434797</v>
      </c>
      <c r="F13" s="6">
        <f>SUM(Tabela30:Tabela33!F13)</f>
        <v>50939.128934342574</v>
      </c>
      <c r="G13" s="6">
        <f>SUM(Tabela30:Tabela33!G13)</f>
        <v>55415.317074356906</v>
      </c>
      <c r="H13" s="6">
        <f>SUM(Tabela30:Tabela33!H13)</f>
        <v>60175.08430477945</v>
      </c>
      <c r="I13" s="6">
        <f>SUM(Tabela30:Tabela33!I13)</f>
        <v>65812.45360716374</v>
      </c>
      <c r="J13" s="6">
        <f>SUM(Tabela30:Tabela33!J13)</f>
        <v>69359.64644087577</v>
      </c>
      <c r="K13" s="28">
        <f t="shared" si="1"/>
        <v>0.09310577051793213</v>
      </c>
      <c r="L13" s="29">
        <f t="shared" si="0"/>
        <v>0.0952657869759395</v>
      </c>
      <c r="M13" s="29">
        <f t="shared" si="0"/>
        <v>0.09202200225285609</v>
      </c>
      <c r="N13" s="29">
        <f t="shared" si="0"/>
        <v>0.09603876522784821</v>
      </c>
      <c r="O13" s="29">
        <f t="shared" si="0"/>
        <v>0.09387416540366883</v>
      </c>
      <c r="P13" s="29">
        <f t="shared" si="0"/>
        <v>0.09558547925420434</v>
      </c>
      <c r="Q13" s="29">
        <f t="shared" si="0"/>
        <v>0.09505247828311787</v>
      </c>
      <c r="R13" s="29">
        <f t="shared" si="0"/>
        <v>0.0997290027349599</v>
      </c>
      <c r="S13" s="46">
        <f t="shared" si="0"/>
        <v>0.09981084499437276</v>
      </c>
      <c r="T13" s="29">
        <f>B13/Tabela1!B13</f>
        <v>0.0969050045549512</v>
      </c>
      <c r="U13" s="9">
        <f>C13/Tabela1!C13</f>
        <v>0.0969685821584588</v>
      </c>
      <c r="V13" s="9">
        <f>D13/Tabela1!D13</f>
        <v>0.09472106662301996</v>
      </c>
      <c r="W13" s="9">
        <f>E13/Tabela1!E13</f>
        <v>0.09645986737279393</v>
      </c>
      <c r="X13" s="9">
        <f>F13/Tabela1!F13</f>
        <v>0.09891861296866276</v>
      </c>
      <c r="Y13" s="9">
        <f>G13/Tabela1!G13</f>
        <v>0.10164740132353994</v>
      </c>
      <c r="Z13" s="9">
        <f>H13/Tabela1!H13</f>
        <v>0.10499121390920861</v>
      </c>
      <c r="AA13" s="9">
        <f>I13/Tabela1!I13</f>
        <v>0.10821177477656975</v>
      </c>
      <c r="AB13" s="9">
        <f>J13/Tabela1!J13</f>
        <v>0.10949073987272706</v>
      </c>
    </row>
    <row r="14" spans="1:28" ht="18">
      <c r="A14" s="30" t="s">
        <v>43</v>
      </c>
      <c r="B14" s="14">
        <f>SUM(Tabela30:Tabela33!B14)</f>
        <v>51683.66113854418</v>
      </c>
      <c r="C14" s="8">
        <f>SUM(Tabela30:Tabela33!C14)</f>
        <v>55801.734281460405</v>
      </c>
      <c r="D14" s="8">
        <f>SUM(Tabela30:Tabela33!D14)</f>
        <v>60875.41071532435</v>
      </c>
      <c r="E14" s="8">
        <f>SUM(Tabela30:Tabela33!E14)</f>
        <v>63696.04180385501</v>
      </c>
      <c r="F14" s="8">
        <f>SUM(Tabela30:Tabela33!F14)</f>
        <v>66954.37750286622</v>
      </c>
      <c r="G14" s="8">
        <f>SUM(Tabela30:Tabela33!G14)</f>
        <v>70251.06865992042</v>
      </c>
      <c r="H14" s="8">
        <f>SUM(Tabela30:Tabela33!H14)</f>
        <v>73349.38848446516</v>
      </c>
      <c r="I14" s="8">
        <f>SUM(Tabela30:Tabela33!I14)</f>
        <v>78791.85508415673</v>
      </c>
      <c r="J14" s="8">
        <f>SUM(Tabela30:Tabela33!J14)</f>
        <v>81779.41805067012</v>
      </c>
      <c r="K14" s="31">
        <f t="shared" si="1"/>
        <v>0.1456633492958086</v>
      </c>
      <c r="L14" s="32">
        <f t="shared" si="0"/>
        <v>0.13945106749277542</v>
      </c>
      <c r="M14" s="32">
        <f t="shared" si="0"/>
        <v>0.136940831570495</v>
      </c>
      <c r="N14" s="32">
        <f t="shared" si="0"/>
        <v>0.13116355509509342</v>
      </c>
      <c r="O14" s="32">
        <f t="shared" si="0"/>
        <v>0.12338817800173021</v>
      </c>
      <c r="P14" s="32">
        <f t="shared" si="0"/>
        <v>0.12117555976388744</v>
      </c>
      <c r="Q14" s="32">
        <f t="shared" si="0"/>
        <v>0.11586259058129549</v>
      </c>
      <c r="R14" s="32">
        <f t="shared" si="0"/>
        <v>0.11939735871396077</v>
      </c>
      <c r="S14" s="47">
        <f t="shared" si="0"/>
        <v>0.11768331065158154</v>
      </c>
      <c r="T14" s="32">
        <f>B14/Tabela1!B14</f>
        <v>0.08257560954879681</v>
      </c>
      <c r="U14" s="10">
        <f>C14/Tabela1!C14</f>
        <v>0.08002084246057935</v>
      </c>
      <c r="V14" s="10">
        <f>D14/Tabela1!D14</f>
        <v>0.07952330845472312</v>
      </c>
      <c r="W14" s="10">
        <f>E14/Tabela1!E14</f>
        <v>0.07693641799401202</v>
      </c>
      <c r="X14" s="10">
        <f>F14/Tabela1!F14</f>
        <v>0.07764241674623429</v>
      </c>
      <c r="Y14" s="10">
        <f>G14/Tabela1!G14</f>
        <v>0.07814921953191335</v>
      </c>
      <c r="Z14" s="10">
        <f>H14/Tabela1!H14</f>
        <v>0.0805709639865829</v>
      </c>
      <c r="AA14" s="10">
        <f>I14/Tabela1!I14</f>
        <v>0.08012277449123018</v>
      </c>
      <c r="AB14" s="10">
        <f>J14/Tabela1!J14</f>
        <v>0.07592146932081467</v>
      </c>
    </row>
    <row r="15" spans="1:28" ht="18">
      <c r="A15" s="33" t="s">
        <v>37</v>
      </c>
      <c r="B15" s="15">
        <f>SUM(Tabela30:Tabela33!B15)</f>
        <v>48679.04005681454</v>
      </c>
      <c r="C15" s="6">
        <f>SUM(Tabela30:Tabela33!C15)</f>
        <v>53448.699241137525</v>
      </c>
      <c r="D15" s="6">
        <f>SUM(Tabela30:Tabela33!D15)</f>
        <v>58709.00948657442</v>
      </c>
      <c r="E15" s="6">
        <f>SUM(Tabela30:Tabela33!E15)</f>
        <v>61285.27241532074</v>
      </c>
      <c r="F15" s="6">
        <f>SUM(Tabela30:Tabela33!F15)</f>
        <v>63685.902315382606</v>
      </c>
      <c r="G15" s="6">
        <f>SUM(Tabela30:Tabela33!G15)</f>
        <v>66964.33165304836</v>
      </c>
      <c r="H15" s="6">
        <f>SUM(Tabela30:Tabela33!H15)</f>
        <v>69988.25972609344</v>
      </c>
      <c r="I15" s="6">
        <f>SUM(Tabela30:Tabela33!I15)</f>
        <v>74251.07586597864</v>
      </c>
      <c r="J15" s="6">
        <f>SUM(Tabela30:Tabela33!J15)</f>
        <v>76018.09334009937</v>
      </c>
      <c r="K15" s="28">
        <f t="shared" si="1"/>
        <v>0.1371952346056297</v>
      </c>
      <c r="L15" s="29">
        <f t="shared" si="0"/>
        <v>0.13357072609396067</v>
      </c>
      <c r="M15" s="29">
        <f t="shared" si="0"/>
        <v>0.1320674552385029</v>
      </c>
      <c r="N15" s="29">
        <f t="shared" si="0"/>
        <v>0.12619927357053182</v>
      </c>
      <c r="O15" s="29">
        <f t="shared" si="0"/>
        <v>0.11736480487410757</v>
      </c>
      <c r="P15" s="29">
        <f t="shared" si="0"/>
        <v>0.1155062908943645</v>
      </c>
      <c r="Q15" s="29">
        <f t="shared" si="0"/>
        <v>0.1105533563358768</v>
      </c>
      <c r="R15" s="29">
        <f t="shared" si="0"/>
        <v>0.11251648194599236</v>
      </c>
      <c r="S15" s="46">
        <f t="shared" si="0"/>
        <v>0.10939257220124628</v>
      </c>
      <c r="T15" s="29">
        <f>B15/Tabela1!B15</f>
        <v>0.0834964932784933</v>
      </c>
      <c r="U15" s="9">
        <f>C15/Tabela1!C15</f>
        <v>0.08148648883194398</v>
      </c>
      <c r="V15" s="9">
        <f>D15/Tabela1!D15</f>
        <v>0.08148359195417416</v>
      </c>
      <c r="W15" s="9">
        <f>E15/Tabela1!E15</f>
        <v>0.07878712701277904</v>
      </c>
      <c r="X15" s="9">
        <f>F15/Tabela1!F15</f>
        <v>0.07899332525519016</v>
      </c>
      <c r="Y15" s="9">
        <f>G15/Tabela1!G15</f>
        <v>0.07970179418967761</v>
      </c>
      <c r="Z15" s="9">
        <f>H15/Tabela1!H15</f>
        <v>0.08238701048149603</v>
      </c>
      <c r="AA15" s="9">
        <f>I15/Tabela1!I15</f>
        <v>0.08127725032480683</v>
      </c>
      <c r="AB15" s="9">
        <f>J15/Tabela1!J15</f>
        <v>0.07655466498699316</v>
      </c>
    </row>
    <row r="16" spans="1:28" ht="18">
      <c r="A16" s="34" t="s">
        <v>42</v>
      </c>
      <c r="B16" s="15">
        <f>SUM(Tabela30:Tabela33!B16)</f>
        <v>3004.6210817296283</v>
      </c>
      <c r="C16" s="6">
        <f>SUM(Tabela30:Tabela33!C16)</f>
        <v>2353.0350403228776</v>
      </c>
      <c r="D16" s="6">
        <f>SUM(Tabela30:Tabela33!D16)</f>
        <v>2166.4012287499304</v>
      </c>
      <c r="E16" s="6">
        <f>SUM(Tabela30:Tabela33!E16)</f>
        <v>2410.7693885342733</v>
      </c>
      <c r="F16" s="6">
        <f>SUM(Tabela30:Tabela33!F16)</f>
        <v>3268.475187483614</v>
      </c>
      <c r="G16" s="6">
        <f>SUM(Tabela30:Tabela33!G16)</f>
        <v>3286.7370068720684</v>
      </c>
      <c r="H16" s="6">
        <f>SUM(Tabela30:Tabela33!H16)</f>
        <v>3361.1287583717203</v>
      </c>
      <c r="I16" s="6">
        <f>SUM(Tabela30:Tabela33!I16)</f>
        <v>4540.779218178089</v>
      </c>
      <c r="J16" s="6">
        <f>SUM(Tabela30:Tabela33!J16)</f>
        <v>5761.3247105707505</v>
      </c>
      <c r="K16" s="28">
        <f t="shared" si="1"/>
        <v>0.008468114690178878</v>
      </c>
      <c r="L16" s="29">
        <f t="shared" si="0"/>
        <v>0.005880341398814737</v>
      </c>
      <c r="M16" s="29">
        <f t="shared" si="0"/>
        <v>0.004873376331992061</v>
      </c>
      <c r="N16" s="29">
        <f t="shared" si="0"/>
        <v>0.004964281524561585</v>
      </c>
      <c r="O16" s="29">
        <f t="shared" si="0"/>
        <v>0.006023373127622646</v>
      </c>
      <c r="P16" s="29">
        <f t="shared" si="0"/>
        <v>0.00566926886952296</v>
      </c>
      <c r="Q16" s="29">
        <f t="shared" si="0"/>
        <v>0.005309234245418675</v>
      </c>
      <c r="R16" s="29">
        <f t="shared" si="0"/>
        <v>0.006880876767968409</v>
      </c>
      <c r="S16" s="46">
        <f t="shared" si="0"/>
        <v>0.008290738450335242</v>
      </c>
      <c r="T16" s="29">
        <f>B16/Tabela1!B16</f>
        <v>0.07005738392393276</v>
      </c>
      <c r="U16" s="9">
        <f>C16/Tabela1!C16</f>
        <v>0.056810522714765624</v>
      </c>
      <c r="V16" s="9">
        <f>D16/Tabela1!D16</f>
        <v>0.04813904025842567</v>
      </c>
      <c r="W16" s="9">
        <f>E16/Tabela1!E16</f>
        <v>0.048171070385930416</v>
      </c>
      <c r="X16" s="9">
        <f>F16/Tabela1!F16</f>
        <v>0.05823667570885208</v>
      </c>
      <c r="Y16" s="9">
        <f>G16/Tabela1!G16</f>
        <v>0.0559454119537706</v>
      </c>
      <c r="Z16" s="9">
        <f>H16/Tabela1!H16</f>
        <v>0.055223592901743564</v>
      </c>
      <c r="AA16" s="9">
        <f>I16/Tabela1!I16</f>
        <v>0.06502060854255812</v>
      </c>
      <c r="AB16" s="9">
        <f>J16/Tabela1!J16</f>
        <v>0.06845111160633918</v>
      </c>
    </row>
    <row r="17" spans="1:28" ht="18">
      <c r="A17" s="35" t="s">
        <v>41</v>
      </c>
      <c r="B17" s="14">
        <f>SUM(Tabela30:Tabela33!B17)</f>
        <v>145580.94985667814</v>
      </c>
      <c r="C17" s="8">
        <f>SUM(Tabela30:Tabela33!C17)</f>
        <v>164175.20599620117</v>
      </c>
      <c r="D17" s="8">
        <f>SUM(Tabela30:Tabela33!D17)</f>
        <v>187009.85451264714</v>
      </c>
      <c r="E17" s="8">
        <f>SUM(Tabela30:Tabela33!E17)</f>
        <v>199693.5615785141</v>
      </c>
      <c r="F17" s="8">
        <f>SUM(Tabela30:Tabela33!F17)</f>
        <v>230724.37072433665</v>
      </c>
      <c r="G17" s="8">
        <f>SUM(Tabela30:Tabela33!G17)</f>
        <v>241396.92144693236</v>
      </c>
      <c r="H17" s="8">
        <f>SUM(Tabela30:Tabela33!H17)</f>
        <v>267672.64428923547</v>
      </c>
      <c r="I17" s="8">
        <f>SUM(Tabela30:Tabela33!I17)</f>
        <v>270939.72911079123</v>
      </c>
      <c r="J17" s="8">
        <f>SUM(Tabela30:Tabela33!J17)</f>
        <v>285618.8859179974</v>
      </c>
      <c r="K17" s="31">
        <f t="shared" si="1"/>
        <v>0.41030005000892295</v>
      </c>
      <c r="L17" s="32">
        <f t="shared" si="0"/>
        <v>0.41028129370565114</v>
      </c>
      <c r="M17" s="32">
        <f t="shared" si="0"/>
        <v>0.42068356809283064</v>
      </c>
      <c r="N17" s="32">
        <f t="shared" si="0"/>
        <v>0.41121106939259827</v>
      </c>
      <c r="O17" s="32">
        <f t="shared" si="0"/>
        <v>0.42519489816857664</v>
      </c>
      <c r="P17" s="32">
        <f t="shared" si="0"/>
        <v>0.41638380226235167</v>
      </c>
      <c r="Q17" s="32">
        <f t="shared" si="0"/>
        <v>0.42281533133251403</v>
      </c>
      <c r="R17" s="32">
        <f t="shared" si="0"/>
        <v>0.41056893497370206</v>
      </c>
      <c r="S17" s="47">
        <f t="shared" si="0"/>
        <v>0.41101510478614717</v>
      </c>
      <c r="T17" s="32">
        <f>B17/Tabela1!B17</f>
        <v>0.08867360181115078</v>
      </c>
      <c r="U17" s="10">
        <f>C17/Tabela1!C17</f>
        <v>0.08960252169106972</v>
      </c>
      <c r="V17" s="10">
        <f>D17/Tabela1!D17</f>
        <v>0.09395582124246678</v>
      </c>
      <c r="W17" s="10">
        <f>E17/Tabela1!E17</f>
        <v>0.09085235246867937</v>
      </c>
      <c r="X17" s="10">
        <f>F17/Tabela1!F17</f>
        <v>0.09608547027321933</v>
      </c>
      <c r="Y17" s="10">
        <f>G17/Tabela1!G17</f>
        <v>0.0995520190458272</v>
      </c>
      <c r="Z17" s="10">
        <f>H17/Tabela1!H17</f>
        <v>0.10470187398709527</v>
      </c>
      <c r="AA17" s="53">
        <f>I17/Tabela1!I17</f>
        <v>0.10103836437720522</v>
      </c>
      <c r="AB17" s="53">
        <f>J17/Tabela1!J17</f>
        <v>0.09947683586989385</v>
      </c>
    </row>
    <row r="18" spans="1:28" ht="18">
      <c r="A18" s="36" t="s">
        <v>38</v>
      </c>
      <c r="B18" s="37">
        <f>SUM(Tabela30:Tabela33!B18)</f>
        <v>354815.8228435803</v>
      </c>
      <c r="C18" s="38">
        <f>SUM(Tabela30:Tabela33!C18)</f>
        <v>400152.79398525466</v>
      </c>
      <c r="D18" s="38">
        <f>SUM(Tabela30:Tabela33!D18)</f>
        <v>444538.0535314381</v>
      </c>
      <c r="E18" s="38">
        <f>SUM(Tabela30:Tabela33!E18)</f>
        <v>485623.02049281495</v>
      </c>
      <c r="F18" s="38">
        <f>SUM(Tabela30:Tabela33!F18)</f>
        <v>542632.0299658477</v>
      </c>
      <c r="G18" s="38">
        <f>SUM(Tabela30:Tabela33!G18)</f>
        <v>579746.1864158562</v>
      </c>
      <c r="H18" s="38">
        <f>SUM(Tabela30:Tabela33!H18)</f>
        <v>633072.2290643005</v>
      </c>
      <c r="I18" s="38">
        <f>SUM(Tabela30:Tabela33!I18)</f>
        <v>659912.881933324</v>
      </c>
      <c r="J18" s="38">
        <f>SUM(Tabela30:Tabela33!J18)</f>
        <v>694910.9232046498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0.09130977695302481</v>
      </c>
      <c r="U18" s="40">
        <f>C18/Tabela1!C18</f>
        <v>0.09143461288005811</v>
      </c>
      <c r="V18" s="40">
        <f>D18/Tabela1!D18</f>
        <v>0.09232818531587023</v>
      </c>
      <c r="W18" s="40">
        <f>E18/Tabela1!E18</f>
        <v>0.09108359476579633</v>
      </c>
      <c r="X18" s="40">
        <f>F18/Tabela1!F18</f>
        <v>0.0938979864732251</v>
      </c>
      <c r="Y18" s="40">
        <f>G18/Tabela1!G18</f>
        <v>0.09669225848347437</v>
      </c>
      <c r="Z18" s="40">
        <f>H18/Tabela1!H18</f>
        <v>0.10097928024571409</v>
      </c>
      <c r="AA18" s="52">
        <f>I18/Tabela1!I18</f>
        <v>0.10020727147308801</v>
      </c>
      <c r="AB18" s="52">
        <f>J18/Tabela1!J18</f>
        <v>0.0992142966860105</v>
      </c>
    </row>
    <row r="19" spans="1:28" ht="18">
      <c r="A19" s="41" t="s">
        <v>39</v>
      </c>
      <c r="B19" s="16">
        <f>SUM(Tabela30:Tabela33!B19)</f>
        <v>354815.82284358074</v>
      </c>
      <c r="C19" s="7">
        <f>SUM(Tabela30:Tabela33!C19)</f>
        <v>400152.7939852546</v>
      </c>
      <c r="D19" s="7">
        <f>SUM(Tabela30:Tabela33!D19)</f>
        <v>444538.0535314381</v>
      </c>
      <c r="E19" s="7">
        <f>SUM(Tabela30:Tabela33!E19)</f>
        <v>485623.0204928147</v>
      </c>
      <c r="F19" s="7">
        <f>SUM(Tabela30:Tabela33!F19)</f>
        <v>542632.0299658467</v>
      </c>
      <c r="G19" s="7">
        <f>SUM(Tabela30:Tabela33!G19)</f>
        <v>579746.1864158555</v>
      </c>
      <c r="H19" s="7">
        <f>SUM(Tabela30:Tabela33!H19)</f>
        <v>633072.2290643001</v>
      </c>
      <c r="I19" s="7">
        <f>SUM(Tabela30:Tabela33!I19)</f>
        <v>659912.8819333242</v>
      </c>
      <c r="J19" s="7">
        <f>SUM(Tabela30:Tabela33!J19)</f>
        <v>694910.923204649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29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'[1]Total'!$E$33</f>
        <v>41496.01254758317</v>
      </c>
      <c r="C10" s="6">
        <f>'[2]Total'!$E$33</f>
        <v>48345.892262090456</v>
      </c>
      <c r="D10" s="6">
        <f>'[3]Total'!$E$33</f>
        <v>54640.58094099341</v>
      </c>
      <c r="E10" s="6">
        <f>'[4]Total'!$E$33</f>
        <v>61246.74182670556</v>
      </c>
      <c r="F10" s="6">
        <f>'[5]Total'!$E$33</f>
        <v>70372.61805868206</v>
      </c>
      <c r="G10" s="6">
        <f>'[6]Total'!$E$33</f>
        <v>74316.57703181388</v>
      </c>
      <c r="H10" s="6">
        <f>'[7]Total'!$E$33</f>
        <v>82667.18913542792</v>
      </c>
      <c r="I10" s="6">
        <f>'[8]Total'!$E$33</f>
        <v>86440.97446828638</v>
      </c>
      <c r="J10" s="6">
        <f>'[9]Total'!$E$33</f>
        <v>96183.59353604772</v>
      </c>
      <c r="K10" s="28">
        <f>B10/B$18</f>
        <v>0.8778387209241142</v>
      </c>
      <c r="L10" s="29">
        <f aca="true" t="shared" si="0" ref="L10:S18">C10/C$18</f>
        <v>0.8768931458514684</v>
      </c>
      <c r="M10" s="29">
        <f t="shared" si="0"/>
        <v>0.8811120884098691</v>
      </c>
      <c r="N10" s="29">
        <f t="shared" si="0"/>
        <v>0.885027581212311</v>
      </c>
      <c r="O10" s="29">
        <f t="shared" si="0"/>
        <v>0.8913552852869718</v>
      </c>
      <c r="P10" s="29">
        <f t="shared" si="0"/>
        <v>0.8944907542975775</v>
      </c>
      <c r="Q10" s="29">
        <f t="shared" si="0"/>
        <v>0.8996096787692347</v>
      </c>
      <c r="R10" s="29">
        <f t="shared" si="0"/>
        <v>0.8967237801265746</v>
      </c>
      <c r="S10" s="46">
        <f t="shared" si="0"/>
        <v>0.8991714059933427</v>
      </c>
      <c r="T10" s="29">
        <f>B10/Tabela1!B10</f>
        <v>0.012563736828784686</v>
      </c>
      <c r="U10" s="9">
        <f>C10/Tabela1!C10</f>
        <v>0.012994597245365681</v>
      </c>
      <c r="V10" s="9">
        <f>D10/Tabela1!D10</f>
        <v>0.013345658137649225</v>
      </c>
      <c r="W10" s="9">
        <f>E10/Tabela1!E10</f>
        <v>0.013449707895608225</v>
      </c>
      <c r="X10" s="9">
        <f>F10/Tabela1!F10</f>
        <v>0.014151695638391654</v>
      </c>
      <c r="Y10" s="9">
        <f>G10/Tabela1!G10</f>
        <v>0.014414726242743326</v>
      </c>
      <c r="Z10" s="9">
        <f>H10/Tabela1!H10</f>
        <v>0.015252749838542322</v>
      </c>
      <c r="AA10" s="9">
        <f>I10/Tabela1!I10</f>
        <v>0.0152401449645651</v>
      </c>
      <c r="AB10" s="9">
        <f>J10/Tabela1!J10</f>
        <v>0.016000863983771457</v>
      </c>
    </row>
    <row r="11" spans="1:28" ht="18">
      <c r="A11" s="30" t="s">
        <v>34</v>
      </c>
      <c r="B11" s="14">
        <f>+B12+B13</f>
        <v>18916.31968095123</v>
      </c>
      <c r="C11" s="8">
        <f aca="true" t="shared" si="1" ref="C11:I11">+C12+C13</f>
        <v>22245.84587573939</v>
      </c>
      <c r="D11" s="8">
        <f t="shared" si="1"/>
        <v>24681.177209395795</v>
      </c>
      <c r="E11" s="8">
        <f t="shared" si="1"/>
        <v>28321.598449613793</v>
      </c>
      <c r="F11" s="8">
        <f t="shared" si="1"/>
        <v>30958.15635376378</v>
      </c>
      <c r="G11" s="8">
        <f t="shared" si="1"/>
        <v>33503.453026851435</v>
      </c>
      <c r="H11" s="8">
        <f t="shared" si="1"/>
        <v>37244.40901005735</v>
      </c>
      <c r="I11" s="8">
        <f t="shared" si="1"/>
        <v>39851.898147776155</v>
      </c>
      <c r="J11" s="8">
        <f>+J12+J13</f>
        <v>41631.53443595696</v>
      </c>
      <c r="K11" s="31">
        <f aca="true" t="shared" si="2" ref="K11:K18">B11/B$18</f>
        <v>0.40017044660077883</v>
      </c>
      <c r="L11" s="32">
        <f t="shared" si="0"/>
        <v>0.4034930137673819</v>
      </c>
      <c r="M11" s="32">
        <f t="shared" si="0"/>
        <v>0.3979987624741645</v>
      </c>
      <c r="N11" s="32">
        <f t="shared" si="0"/>
        <v>0.4092527214402564</v>
      </c>
      <c r="O11" s="32">
        <f t="shared" si="0"/>
        <v>0.39212291726388826</v>
      </c>
      <c r="P11" s="32">
        <f t="shared" si="0"/>
        <v>0.40325496903245006</v>
      </c>
      <c r="Q11" s="32">
        <f t="shared" si="0"/>
        <v>0.40530506934980043</v>
      </c>
      <c r="R11" s="32">
        <f t="shared" si="0"/>
        <v>0.41341672710323285</v>
      </c>
      <c r="S11" s="47">
        <f t="shared" si="0"/>
        <v>0.3891920022556674</v>
      </c>
      <c r="T11" s="32">
        <f>B11/Tabela1!B11</f>
        <v>0.011689801371255061</v>
      </c>
      <c r="U11" s="10">
        <f>C11/Tabela1!C11</f>
        <v>0.01204574114404436</v>
      </c>
      <c r="V11" s="10">
        <f>D11/Tabela1!D11</f>
        <v>0.011987822939069888</v>
      </c>
      <c r="W11" s="10">
        <f>E11/Tabela1!E11</f>
        <v>0.012283227986143026</v>
      </c>
      <c r="X11" s="10">
        <f>F11/Tabela1!F11</f>
        <v>0.012307600337669653</v>
      </c>
      <c r="Y11" s="10">
        <f>G11/Tabela1!G11</f>
        <v>0.012538623598195912</v>
      </c>
      <c r="Z11" s="10">
        <f>H11/Tabela1!H11</f>
        <v>0.013290012335716986</v>
      </c>
      <c r="AA11" s="10">
        <f>I11/Tabela1!I11</f>
        <v>0.013645400879282185</v>
      </c>
      <c r="AB11" s="10">
        <f>J11/Tabela1!J11</f>
        <v>0.013623896289402701</v>
      </c>
    </row>
    <row r="12" spans="1:28" ht="18">
      <c r="A12" s="33" t="s">
        <v>35</v>
      </c>
      <c r="B12" s="15">
        <f>'[1]Total'!$G$33</f>
        <v>15156.458168820505</v>
      </c>
      <c r="C12" s="6">
        <f>'[2]Total'!$G$33</f>
        <v>17760.2749278226</v>
      </c>
      <c r="D12" s="6">
        <f>'[3]Total'!$G$33</f>
        <v>19728.79191351133</v>
      </c>
      <c r="E12" s="6">
        <f>'[4]Total'!$G$33</f>
        <v>22585.157058312434</v>
      </c>
      <c r="F12" s="6">
        <f>'[5]Total'!$G$33</f>
        <v>24824.435333008627</v>
      </c>
      <c r="G12" s="6">
        <f>'[6]Total'!$G$33</f>
        <v>26911.640177559035</v>
      </c>
      <c r="H12" s="6">
        <f>'[7]Total'!$G$33</f>
        <v>29927.21887427607</v>
      </c>
      <c r="I12" s="6">
        <f>'[8]Total'!$G$33</f>
        <v>31785.27363502286</v>
      </c>
      <c r="J12" s="6">
        <f>'[9]Total'!$G$33</f>
        <v>33166.23522971498</v>
      </c>
      <c r="K12" s="28">
        <f t="shared" si="2"/>
        <v>0.32063143024647434</v>
      </c>
      <c r="L12" s="29">
        <f t="shared" si="0"/>
        <v>0.3221341591591077</v>
      </c>
      <c r="M12" s="29">
        <f t="shared" si="0"/>
        <v>0.31813858391238514</v>
      </c>
      <c r="N12" s="29">
        <f t="shared" si="0"/>
        <v>0.3263600042460182</v>
      </c>
      <c r="O12" s="29">
        <f t="shared" si="0"/>
        <v>0.31443183796132723</v>
      </c>
      <c r="P12" s="29">
        <f t="shared" si="0"/>
        <v>0.3239144519735455</v>
      </c>
      <c r="Q12" s="29">
        <f t="shared" si="0"/>
        <v>0.3256771645378953</v>
      </c>
      <c r="R12" s="29">
        <f t="shared" si="0"/>
        <v>0.32973495384196916</v>
      </c>
      <c r="S12" s="46">
        <f t="shared" si="0"/>
        <v>0.31005423343672434</v>
      </c>
      <c r="T12" s="29">
        <f>B12/Tabela1!B12</f>
        <v>0.01186615216558599</v>
      </c>
      <c r="U12" s="9">
        <f>C12/Tabela1!C12</f>
        <v>0.012217668516823179</v>
      </c>
      <c r="V12" s="9">
        <f>D12/Tabela1!D12</f>
        <v>0.012125997575580893</v>
      </c>
      <c r="W12" s="9">
        <f>E12/Tabela1!E12</f>
        <v>0.012394376640624535</v>
      </c>
      <c r="X12" s="9">
        <f>F12/Tabela1!F12</f>
        <v>0.012409679886967426</v>
      </c>
      <c r="Y12" s="9">
        <f>G12/Tabela1!G12</f>
        <v>0.012653297357196678</v>
      </c>
      <c r="Z12" s="9">
        <f>H12/Tabela1!H12</f>
        <v>0.013424539662940556</v>
      </c>
      <c r="AA12" s="9">
        <f>I12/Tabela1!I12</f>
        <v>0.013745845095161798</v>
      </c>
      <c r="AB12" s="9">
        <f>J12/Tabela1!J12</f>
        <v>0.01369205408653889</v>
      </c>
    </row>
    <row r="13" spans="1:28" ht="18">
      <c r="A13" s="33" t="s">
        <v>36</v>
      </c>
      <c r="B13" s="15">
        <f>'[1]Total'!$J$33+'[1]Total'!$P$33</f>
        <v>3759.861512130726</v>
      </c>
      <c r="C13" s="6">
        <f>'[2]Total'!$J$33+'[2]Total'!$P$33</f>
        <v>4485.570947916788</v>
      </c>
      <c r="D13" s="6">
        <f>'[3]Total'!$J$33+'[3]Total'!$P$33</f>
        <v>4952.3852958844645</v>
      </c>
      <c r="E13" s="6">
        <f>'[4]Total'!$J$33+'[4]Total'!$P$33</f>
        <v>5736.44139130136</v>
      </c>
      <c r="F13" s="6">
        <f>'[5]Total'!$J$33+'[5]Total'!$P$33</f>
        <v>6133.721020755153</v>
      </c>
      <c r="G13" s="6">
        <f>'[6]Total'!$J$33+'[6]Total'!$P$33</f>
        <v>6591.812849292401</v>
      </c>
      <c r="H13" s="6">
        <f>'[7]Total'!$J$33+'[7]Total'!$P$33</f>
        <v>7317.190135781283</v>
      </c>
      <c r="I13" s="6">
        <f>'[8]Total'!$J$33+'[8]Total'!$P$33</f>
        <v>8066.624512753293</v>
      </c>
      <c r="J13" s="6">
        <f>'[9]Total'!$J$33+'[9]Total'!$P$33</f>
        <v>8465.299206241983</v>
      </c>
      <c r="K13" s="28">
        <f t="shared" si="2"/>
        <v>0.0795390163543045</v>
      </c>
      <c r="L13" s="29">
        <f t="shared" si="0"/>
        <v>0.08135885460827419</v>
      </c>
      <c r="M13" s="29">
        <f t="shared" si="0"/>
        <v>0.0798601785617793</v>
      </c>
      <c r="N13" s="29">
        <f t="shared" si="0"/>
        <v>0.08289271719423824</v>
      </c>
      <c r="O13" s="29">
        <f t="shared" si="0"/>
        <v>0.07769107930256103</v>
      </c>
      <c r="P13" s="29">
        <f t="shared" si="0"/>
        <v>0.07934051705890455</v>
      </c>
      <c r="Q13" s="29">
        <f t="shared" si="0"/>
        <v>0.07962790481190513</v>
      </c>
      <c r="R13" s="29">
        <f t="shared" si="0"/>
        <v>0.08368177326126364</v>
      </c>
      <c r="S13" s="46">
        <f t="shared" si="0"/>
        <v>0.07913776881894308</v>
      </c>
      <c r="T13" s="29">
        <f>B13/Tabela1!B13</f>
        <v>0.01102905945096354</v>
      </c>
      <c r="U13" s="9">
        <f>C13/Tabela1!C13</f>
        <v>0.011410008363519044</v>
      </c>
      <c r="V13" s="9">
        <f>D13/Tabela1!D13</f>
        <v>0.011467279108540429</v>
      </c>
      <c r="W13" s="9">
        <f>E13/Tabela1!E13</f>
        <v>0.011864334639705154</v>
      </c>
      <c r="X13" s="9">
        <f>F13/Tabela1!F13</f>
        <v>0.011911063035488492</v>
      </c>
      <c r="Y13" s="9">
        <f>G13/Tabela1!G13</f>
        <v>0.012091253493012117</v>
      </c>
      <c r="Z13" s="9">
        <f>H13/Tabela1!H13</f>
        <v>0.012766756933303472</v>
      </c>
      <c r="AA13" s="9">
        <f>I13/Tabela1!I13</f>
        <v>0.01326350420228368</v>
      </c>
      <c r="AB13" s="9">
        <f>J13/Tabela1!J13</f>
        <v>0.013363272751477143</v>
      </c>
    </row>
    <row r="14" spans="1:28" ht="18">
      <c r="A14" s="30" t="s">
        <v>43</v>
      </c>
      <c r="B14" s="14">
        <f aca="true" t="shared" si="3" ref="B14:I14">+B15+B16</f>
        <v>6201.190902490779</v>
      </c>
      <c r="C14" s="8">
        <f t="shared" si="3"/>
        <v>7126.697291909973</v>
      </c>
      <c r="D14" s="8">
        <f t="shared" si="3"/>
        <v>7673.668601136412</v>
      </c>
      <c r="E14" s="8">
        <f t="shared" si="3"/>
        <v>8295.116208631793</v>
      </c>
      <c r="F14" s="8">
        <f t="shared" si="3"/>
        <v>9061.81712748525</v>
      </c>
      <c r="G14" s="8">
        <f t="shared" si="3"/>
        <v>9189.477311448423</v>
      </c>
      <c r="H14" s="8">
        <f t="shared" si="3"/>
        <v>9684.594183709265</v>
      </c>
      <c r="I14" s="8">
        <f t="shared" si="3"/>
        <v>10656.030553193368</v>
      </c>
      <c r="J14" s="8">
        <f>+J15+J16</f>
        <v>11649.978658325626</v>
      </c>
      <c r="K14" s="31">
        <f t="shared" si="2"/>
        <v>0.13118478513583856</v>
      </c>
      <c r="L14" s="32">
        <f t="shared" si="0"/>
        <v>0.12926335031641129</v>
      </c>
      <c r="M14" s="32">
        <f t="shared" si="0"/>
        <v>0.1237425014608495</v>
      </c>
      <c r="N14" s="32">
        <f t="shared" si="0"/>
        <v>0.11986607638284752</v>
      </c>
      <c r="O14" s="32">
        <f t="shared" si="0"/>
        <v>0.11477899804939068</v>
      </c>
      <c r="P14" s="32">
        <f t="shared" si="0"/>
        <v>0.11060658093010864</v>
      </c>
      <c r="Q14" s="32">
        <f t="shared" si="0"/>
        <v>0.10539072095876205</v>
      </c>
      <c r="R14" s="32">
        <f t="shared" si="0"/>
        <v>0.1105438255130913</v>
      </c>
      <c r="S14" s="47">
        <f t="shared" si="0"/>
        <v>0.10890971427547197</v>
      </c>
      <c r="T14" s="32">
        <f>B14/Tabela1!B14</f>
        <v>0.00990771759239294</v>
      </c>
      <c r="U14" s="10">
        <f>C14/Tabela1!C14</f>
        <v>0.01021983149096563</v>
      </c>
      <c r="V14" s="10">
        <f>D14/Tabela1!D14</f>
        <v>0.010024335080073277</v>
      </c>
      <c r="W14" s="10">
        <f>E14/Tabela1!E14</f>
        <v>0.010019406384802624</v>
      </c>
      <c r="X14" s="10">
        <f>F14/Tabela1!F14</f>
        <v>0.010508370148916016</v>
      </c>
      <c r="Y14" s="10">
        <f>G14/Tabela1!G14</f>
        <v>0.010222627121480905</v>
      </c>
      <c r="Z14" s="10">
        <f>H14/Tabela1!H14</f>
        <v>0.010638085815338056</v>
      </c>
      <c r="AA14" s="10">
        <f>I14/Tabela1!I14</f>
        <v>0.010836027811164571</v>
      </c>
      <c r="AB14" s="10">
        <f>J14/Tabela1!J14</f>
        <v>0.010815478006314414</v>
      </c>
    </row>
    <row r="15" spans="1:28" ht="18">
      <c r="A15" s="33" t="s">
        <v>37</v>
      </c>
      <c r="B15" s="15">
        <f>'[1]Impostos'!$B$33</f>
        <v>5774.643848046862</v>
      </c>
      <c r="C15" s="6">
        <f>'[2]Impostos'!$B$33</f>
        <v>6787.270188559461</v>
      </c>
      <c r="D15" s="6">
        <f>'[3]Impostos'!$B$33</f>
        <v>7372.619944267989</v>
      </c>
      <c r="E15" s="6">
        <f>'[4]Impostos'!$B$33</f>
        <v>7956.459437157606</v>
      </c>
      <c r="F15" s="6">
        <f>'[5]Impostos'!$B$33</f>
        <v>8577.514644043315</v>
      </c>
      <c r="G15" s="6">
        <f>'[6]Impostos'!$B$33</f>
        <v>8765.977678517282</v>
      </c>
      <c r="H15" s="6">
        <f>'[7]Impostos'!$B$33</f>
        <v>9225.096025983148</v>
      </c>
      <c r="I15" s="6">
        <f>'[8]Impostos'!$B$33</f>
        <v>9955.459287585507</v>
      </c>
      <c r="J15" s="6">
        <f>'[9]Impostos'!$B$33</f>
        <v>10785.548159234171</v>
      </c>
      <c r="K15" s="28">
        <f t="shared" si="2"/>
        <v>0.12216127907588573</v>
      </c>
      <c r="L15" s="29">
        <f t="shared" si="0"/>
        <v>0.12310685414853165</v>
      </c>
      <c r="M15" s="29">
        <f t="shared" si="0"/>
        <v>0.11888791159013098</v>
      </c>
      <c r="N15" s="29">
        <f t="shared" si="0"/>
        <v>0.114972418787689</v>
      </c>
      <c r="O15" s="29">
        <f t="shared" si="0"/>
        <v>0.10864471471302818</v>
      </c>
      <c r="P15" s="29">
        <f t="shared" si="0"/>
        <v>0.10550924570242239</v>
      </c>
      <c r="Q15" s="29">
        <f t="shared" si="0"/>
        <v>0.10039032123076534</v>
      </c>
      <c r="R15" s="29">
        <f t="shared" si="0"/>
        <v>0.10327621987342535</v>
      </c>
      <c r="S15" s="46">
        <f t="shared" si="0"/>
        <v>0.10082859400665725</v>
      </c>
      <c r="T15" s="29">
        <f>B15/Tabela1!B15</f>
        <v>0.009904930554945074</v>
      </c>
      <c r="U15" s="9">
        <f>C15/Tabela1!C15</f>
        <v>0.01034769459822061</v>
      </c>
      <c r="V15" s="9">
        <f>D15/Tabela1!D15</f>
        <v>0.010232629717749166</v>
      </c>
      <c r="W15" s="9">
        <f>E15/Tabela1!E15</f>
        <v>0.010228665967235711</v>
      </c>
      <c r="X15" s="9">
        <f>F15/Tabela1!F15</f>
        <v>0.010639189828898943</v>
      </c>
      <c r="Y15" s="9">
        <f>G15/Tabela1!G15</f>
        <v>0.010433377464653419</v>
      </c>
      <c r="Z15" s="9">
        <f>H15/Tabela1!H15</f>
        <v>0.010859365355845857</v>
      </c>
      <c r="AA15" s="9">
        <f>I15/Tabela1!I15</f>
        <v>0.010897516933976963</v>
      </c>
      <c r="AB15" s="9">
        <f>J15/Tabela1!J15</f>
        <v>0.010861677657938657</v>
      </c>
    </row>
    <row r="16" spans="1:28" ht="18">
      <c r="A16" s="34" t="s">
        <v>42</v>
      </c>
      <c r="B16" s="15">
        <f>'[1]Total'!$Q$33</f>
        <v>426.54705444391664</v>
      </c>
      <c r="C16" s="6">
        <f>'[2]Total'!$Q$33</f>
        <v>339.42710335051225</v>
      </c>
      <c r="D16" s="6">
        <f>'[3]Total'!$Q$33</f>
        <v>301.04865686842317</v>
      </c>
      <c r="E16" s="6">
        <f>'[4]Total'!$Q$33</f>
        <v>338.6567714741862</v>
      </c>
      <c r="F16" s="6">
        <f>'[5]Total'!$Q$33</f>
        <v>484.30248344193484</v>
      </c>
      <c r="G16" s="6">
        <f>'[6]Total'!$Q$33</f>
        <v>423.49963293114104</v>
      </c>
      <c r="H16" s="6">
        <f>'[7]Total'!$Q$33</f>
        <v>459.49815772611623</v>
      </c>
      <c r="I16" s="6">
        <f>'[8]Total'!$Q$33</f>
        <v>700.5712656078609</v>
      </c>
      <c r="J16" s="6">
        <f>'[9]Total'!$Q$33</f>
        <v>864.4304990914555</v>
      </c>
      <c r="K16" s="28">
        <f t="shared" si="2"/>
        <v>0.009023506059952852</v>
      </c>
      <c r="L16" s="29">
        <f t="shared" si="0"/>
        <v>0.006156496167879647</v>
      </c>
      <c r="M16" s="29">
        <f t="shared" si="0"/>
        <v>0.004854589870718527</v>
      </c>
      <c r="N16" s="29">
        <f t="shared" si="0"/>
        <v>0.004893657595158498</v>
      </c>
      <c r="O16" s="29">
        <f t="shared" si="0"/>
        <v>0.006134283336362481</v>
      </c>
      <c r="P16" s="29">
        <f t="shared" si="0"/>
        <v>0.005097335227686247</v>
      </c>
      <c r="Q16" s="29">
        <f t="shared" si="0"/>
        <v>0.005000399727996712</v>
      </c>
      <c r="R16" s="29">
        <f t="shared" si="0"/>
        <v>0.0072676056396659625</v>
      </c>
      <c r="S16" s="46">
        <f t="shared" si="0"/>
        <v>0.008081120268814712</v>
      </c>
      <c r="T16" s="29">
        <f>B16/Tabela1!B16</f>
        <v>0.009945603768977724</v>
      </c>
      <c r="U16" s="9">
        <f>C16/Tabela1!C16</f>
        <v>0.008194961330561149</v>
      </c>
      <c r="V16" s="9">
        <f>D16/Tabela1!D16</f>
        <v>0.006689524184352669</v>
      </c>
      <c r="W16" s="9">
        <f>E16/Tabela1!E16</f>
        <v>0.006766909872401116</v>
      </c>
      <c r="X16" s="9">
        <f>F16/Tabela1!F16</f>
        <v>0.008629151226604214</v>
      </c>
      <c r="Y16" s="9">
        <f>G16/Tabela1!G16</f>
        <v>0.007208627090352876</v>
      </c>
      <c r="Z16" s="9">
        <f>H16/Tabela1!H16</f>
        <v>0.00754958855359681</v>
      </c>
      <c r="AA16" s="9">
        <f>I16/Tabela1!I16</f>
        <v>0.010031663692191146</v>
      </c>
      <c r="AB16" s="9">
        <f>J16/Tabela1!J16</f>
        <v>0.010270420700410558</v>
      </c>
    </row>
    <row r="17" spans="1:28" ht="18">
      <c r="A17" s="35" t="s">
        <v>41</v>
      </c>
      <c r="B17" s="14">
        <f>'[1]Total'!$V$33</f>
        <v>22153.14581218802</v>
      </c>
      <c r="C17" s="8">
        <f>'[2]Total'!$V$33</f>
        <v>25760.619283000553</v>
      </c>
      <c r="D17" s="8">
        <f>'[3]Total'!$V$33</f>
        <v>29658.35507472919</v>
      </c>
      <c r="E17" s="8">
        <f>'[4]Total'!$V$33</f>
        <v>32586.48660561758</v>
      </c>
      <c r="F17" s="8">
        <f>'[5]Total'!$V$33</f>
        <v>38930.15922147634</v>
      </c>
      <c r="G17" s="8">
        <f>'[6]Total'!$V$33</f>
        <v>40389.62437203131</v>
      </c>
      <c r="H17" s="8">
        <f>'[7]Total'!$V$33</f>
        <v>44963.281967644456</v>
      </c>
      <c r="I17" s="8">
        <f>'[8]Total'!$V$33</f>
        <v>45888.505054902365</v>
      </c>
      <c r="J17" s="8">
        <f>'[9]Total'!$V$33</f>
        <v>53687.628600999305</v>
      </c>
      <c r="K17" s="31">
        <f t="shared" si="2"/>
        <v>0.4686447682633826</v>
      </c>
      <c r="L17" s="32">
        <f t="shared" si="0"/>
        <v>0.4672436359162068</v>
      </c>
      <c r="M17" s="32">
        <f t="shared" si="0"/>
        <v>0.47825873606498603</v>
      </c>
      <c r="N17" s="32">
        <f t="shared" si="0"/>
        <v>0.47088120217689605</v>
      </c>
      <c r="O17" s="32">
        <f t="shared" si="0"/>
        <v>0.493098084686721</v>
      </c>
      <c r="P17" s="32">
        <f t="shared" si="0"/>
        <v>0.4861384500374412</v>
      </c>
      <c r="Q17" s="32">
        <f t="shared" si="0"/>
        <v>0.48930420969143756</v>
      </c>
      <c r="R17" s="32">
        <f t="shared" si="0"/>
        <v>0.47603944738367576</v>
      </c>
      <c r="S17" s="47">
        <f t="shared" si="0"/>
        <v>0.5018982834688606</v>
      </c>
      <c r="T17" s="32">
        <f>B17/Tabela1!B17</f>
        <v>0.013493518434577044</v>
      </c>
      <c r="U17" s="10">
        <f>C17/Tabela1!C17</f>
        <v>0.01405947039368329</v>
      </c>
      <c r="V17" s="10">
        <f>D17/Tabela1!D17</f>
        <v>0.014900685929138627</v>
      </c>
      <c r="W17" s="10">
        <f>E17/Tabela1!E17</f>
        <v>0.014825510364015696</v>
      </c>
      <c r="X17" s="10">
        <f>F17/Tabela1!F17</f>
        <v>0.016212516453565525</v>
      </c>
      <c r="Y17" s="10">
        <f>G17/Tabela1!G17</f>
        <v>0.016656669151525187</v>
      </c>
      <c r="Z17" s="10">
        <f>H17/Tabela1!H17</f>
        <v>0.01758767652601647</v>
      </c>
      <c r="AA17" s="53">
        <f>I17/Tabela1!I17</f>
        <v>0.017112660109608793</v>
      </c>
      <c r="AB17" s="53">
        <f>J17/Tabela1!J17</f>
        <v>0.018698607416733504</v>
      </c>
    </row>
    <row r="18" spans="1:28" ht="18">
      <c r="A18" s="36" t="s">
        <v>38</v>
      </c>
      <c r="B18" s="37">
        <f aca="true" t="shared" si="4" ref="B18:I18">B11+B14+B17</f>
        <v>47270.65639563003</v>
      </c>
      <c r="C18" s="38">
        <f t="shared" si="4"/>
        <v>55133.162450649914</v>
      </c>
      <c r="D18" s="38">
        <f t="shared" si="4"/>
        <v>62013.200885261394</v>
      </c>
      <c r="E18" s="38">
        <f t="shared" si="4"/>
        <v>69203.20126386317</v>
      </c>
      <c r="F18" s="38">
        <f t="shared" si="4"/>
        <v>78950.13270272537</v>
      </c>
      <c r="G18" s="38">
        <f t="shared" si="4"/>
        <v>83082.55471033117</v>
      </c>
      <c r="H18" s="38">
        <f t="shared" si="4"/>
        <v>91892.28516141107</v>
      </c>
      <c r="I18" s="38">
        <f t="shared" si="4"/>
        <v>96396.4337558719</v>
      </c>
      <c r="J18" s="38">
        <f>J11+J14+J17</f>
        <v>106969.1416952819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0.012164826972248284</v>
      </c>
      <c r="U18" s="40">
        <f>C18/Tabela1!C18</f>
        <v>0.012597886210721526</v>
      </c>
      <c r="V18" s="40">
        <f>D18/Tabela1!D18</f>
        <v>0.012879811430945999</v>
      </c>
      <c r="W18" s="40">
        <f>E18/Tabela1!E18</f>
        <v>0.012979772528116423</v>
      </c>
      <c r="X18" s="40">
        <f>F18/Tabela1!F18</f>
        <v>0.013661667729135728</v>
      </c>
      <c r="Y18" s="40">
        <f>G18/Tabela1!G18</f>
        <v>0.013856822250412005</v>
      </c>
      <c r="Z18" s="40">
        <f>H18/Tabela1!H18</f>
        <v>0.014657437792600947</v>
      </c>
      <c r="AA18" s="52">
        <f>I18/Tabela1!I18</f>
        <v>0.01463772547993416</v>
      </c>
      <c r="AB18" s="52">
        <f>J18/Tabela1!J18</f>
        <v>0.01527227131710826</v>
      </c>
    </row>
    <row r="19" spans="1:28" ht="18">
      <c r="A19" s="41" t="s">
        <v>39</v>
      </c>
      <c r="B19" s="16">
        <f>'[10]PIB_UF'!B$33</f>
        <v>47270.65639563006</v>
      </c>
      <c r="C19" s="7">
        <f>'[10]PIB_UF'!C$33</f>
        <v>55133.16245064991</v>
      </c>
      <c r="D19" s="7">
        <f>'[10]PIB_UF'!D$33</f>
        <v>62013.20088526127</v>
      </c>
      <c r="E19" s="7">
        <f>'[10]PIB_UF'!E$33</f>
        <v>69203.20126386342</v>
      </c>
      <c r="F19" s="7">
        <f>'[10]PIB_UF'!F$33</f>
        <v>78950.1327027251</v>
      </c>
      <c r="G19" s="7">
        <f>'[10]PIB_UF'!G$33</f>
        <v>83082.55471033185</v>
      </c>
      <c r="H19" s="7">
        <f>'[10]PIB_UF'!H$33</f>
        <v>91892.28516141127</v>
      </c>
      <c r="I19" s="7">
        <f>'[10]PIB_UF'!I$33</f>
        <v>96396.4337558725</v>
      </c>
      <c r="J19" s="7">
        <f>'[10]PIB_UF'!J$33</f>
        <v>106969.14169528213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30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'[1]Total'!$E$34</f>
        <v>49774.54761891565</v>
      </c>
      <c r="C10" s="6">
        <f>'[2]Total'!$E$34</f>
        <v>61600.43272771455</v>
      </c>
      <c r="D10" s="6">
        <f>'[3]Total'!$E$34</f>
        <v>70450.1574176648</v>
      </c>
      <c r="E10" s="6">
        <f>'[4]Total'!$E$34</f>
        <v>78479.78531138331</v>
      </c>
      <c r="F10" s="6">
        <f>'[5]Total'!$E$34</f>
        <v>90811.4019159106</v>
      </c>
      <c r="G10" s="6">
        <f>'[6]Total'!$E$34</f>
        <v>97597.77448333423</v>
      </c>
      <c r="H10" s="6">
        <f>'[7]Total'!$E$34</f>
        <v>111915.05981298117</v>
      </c>
      <c r="I10" s="6">
        <f>'[8]Total'!$E$34</f>
        <v>112317.8637368771</v>
      </c>
      <c r="J10" s="6">
        <f>'[9]Total'!$E$34</f>
        <v>122694.15141799417</v>
      </c>
      <c r="K10" s="28">
        <f>B10/B$18</f>
        <v>0.8793941248668486</v>
      </c>
      <c r="L10" s="29">
        <f aca="true" t="shared" si="0" ref="L10:S18">C10/C$18</f>
        <v>0.8907723524519809</v>
      </c>
      <c r="M10" s="29">
        <f t="shared" si="0"/>
        <v>0.8843224279611138</v>
      </c>
      <c r="N10" s="29">
        <f t="shared" si="0"/>
        <v>0.8796908178278287</v>
      </c>
      <c r="O10" s="29">
        <f t="shared" si="0"/>
        <v>0.8970398800094309</v>
      </c>
      <c r="P10" s="29">
        <f t="shared" si="0"/>
        <v>0.9085766350475354</v>
      </c>
      <c r="Q10" s="29">
        <f t="shared" si="0"/>
        <v>0.9034129222180127</v>
      </c>
      <c r="R10" s="29">
        <f t="shared" si="0"/>
        <v>0.8854670564257382</v>
      </c>
      <c r="S10" s="46">
        <f t="shared" si="0"/>
        <v>0.8926921181286458</v>
      </c>
      <c r="T10" s="29">
        <f>B10/Tabela1!B10</f>
        <v>0.015070226719706587</v>
      </c>
      <c r="U10" s="9">
        <f>C10/Tabela1!C10</f>
        <v>0.016557204262513312</v>
      </c>
      <c r="V10" s="9">
        <f>D10/Tabela1!D10</f>
        <v>0.017207059303689636</v>
      </c>
      <c r="W10" s="9">
        <f>E10/Tabela1!E10</f>
        <v>0.017234062689158513</v>
      </c>
      <c r="X10" s="9">
        <f>F10/Tabela1!F10</f>
        <v>0.018261865990803122</v>
      </c>
      <c r="Y10" s="9">
        <f>G10/Tabela1!G10</f>
        <v>0.018930435944002268</v>
      </c>
      <c r="Z10" s="9">
        <f>H10/Tabela1!H10</f>
        <v>0.020649213168436424</v>
      </c>
      <c r="AA10" s="9">
        <f>I10/Tabela1!I10</f>
        <v>0.01980242050705112</v>
      </c>
      <c r="AB10" s="9">
        <f>J10/Tabela1!J10</f>
        <v>0.020411094618832386</v>
      </c>
    </row>
    <row r="11" spans="1:28" ht="18">
      <c r="A11" s="30" t="s">
        <v>34</v>
      </c>
      <c r="B11" s="14">
        <f>+B12+B13</f>
        <v>22234.435826831083</v>
      </c>
      <c r="C11" s="8">
        <f aca="true" t="shared" si="1" ref="C11:I11">+C12+C13</f>
        <v>25983.930931146006</v>
      </c>
      <c r="D11" s="8">
        <f t="shared" si="1"/>
        <v>29656.075435352333</v>
      </c>
      <c r="E11" s="8">
        <f t="shared" si="1"/>
        <v>34010.36662228101</v>
      </c>
      <c r="F11" s="8">
        <f t="shared" si="1"/>
        <v>38508.99221820676</v>
      </c>
      <c r="G11" s="8">
        <f t="shared" si="1"/>
        <v>41904.33212796149</v>
      </c>
      <c r="H11" s="8">
        <f t="shared" si="1"/>
        <v>45484.20748748405</v>
      </c>
      <c r="I11" s="8">
        <f t="shared" si="1"/>
        <v>48094.42489478685</v>
      </c>
      <c r="J11" s="8">
        <f>+J12+J13</f>
        <v>51015.26710061629</v>
      </c>
      <c r="K11" s="31">
        <f aca="true" t="shared" si="2" ref="K11:K18">B11/B$18</f>
        <v>0.39282792453574467</v>
      </c>
      <c r="L11" s="32">
        <f t="shared" si="0"/>
        <v>0.37574033584788835</v>
      </c>
      <c r="M11" s="32">
        <f t="shared" si="0"/>
        <v>0.37225655121407697</v>
      </c>
      <c r="N11" s="32">
        <f t="shared" si="0"/>
        <v>0.3812269249956657</v>
      </c>
      <c r="O11" s="32">
        <f t="shared" si="0"/>
        <v>0.3803938825951767</v>
      </c>
      <c r="P11" s="32">
        <f t="shared" si="0"/>
        <v>0.39010415227489603</v>
      </c>
      <c r="Q11" s="32">
        <f t="shared" si="0"/>
        <v>0.3671625683773452</v>
      </c>
      <c r="R11" s="32">
        <f t="shared" si="0"/>
        <v>0.3791563285234873</v>
      </c>
      <c r="S11" s="47">
        <f t="shared" si="0"/>
        <v>0.3711743902918326</v>
      </c>
      <c r="T11" s="32">
        <f>B11/Tabela1!B11</f>
        <v>0.013740312217249568</v>
      </c>
      <c r="U11" s="10">
        <f>C11/Tabela1!C11</f>
        <v>0.014069849609209758</v>
      </c>
      <c r="V11" s="10">
        <f>D11/Tabela1!D11</f>
        <v>0.014404166315509663</v>
      </c>
      <c r="W11" s="10">
        <f>E11/Tabela1!E11</f>
        <v>0.014750477020462224</v>
      </c>
      <c r="X11" s="10">
        <f>F11/Tabela1!F11</f>
        <v>0.015309480326030397</v>
      </c>
      <c r="Y11" s="10">
        <f>G11/Tabela1!G11</f>
        <v>0.015682641644883456</v>
      </c>
      <c r="Z11" s="10">
        <f>H11/Tabela1!H11</f>
        <v>0.016230239508586125</v>
      </c>
      <c r="AA11" s="10">
        <f>I11/Tabela1!I11</f>
        <v>0.01646766498585255</v>
      </c>
      <c r="AB11" s="10">
        <f>J11/Tabela1!J11</f>
        <v>0.016694717539757143</v>
      </c>
    </row>
    <row r="12" spans="1:28" ht="18">
      <c r="A12" s="33" t="s">
        <v>35</v>
      </c>
      <c r="B12" s="15">
        <f>'[1]Total'!$G$34</f>
        <v>17763.275739418757</v>
      </c>
      <c r="C12" s="6">
        <f>'[2]Total'!$G$34</f>
        <v>20718.162481122425</v>
      </c>
      <c r="D12" s="6">
        <f>'[3]Total'!$G$34</f>
        <v>23742.442532124573</v>
      </c>
      <c r="E12" s="6">
        <f>'[4]Total'!$G$34</f>
        <v>27134.13403181543</v>
      </c>
      <c r="F12" s="6">
        <f>'[5]Total'!$G$34</f>
        <v>30830.420673107812</v>
      </c>
      <c r="G12" s="6">
        <f>'[6]Total'!$G$34</f>
        <v>33567.65309792075</v>
      </c>
      <c r="H12" s="6">
        <f>'[7]Total'!$G$34</f>
        <v>36408.30802161104</v>
      </c>
      <c r="I12" s="6">
        <f>'[8]Total'!$G$34</f>
        <v>38273.54454498534</v>
      </c>
      <c r="J12" s="6">
        <f>'[9]Total'!$G$34</f>
        <v>40577.26269071059</v>
      </c>
      <c r="K12" s="28">
        <f t="shared" si="2"/>
        <v>0.31383349665438887</v>
      </c>
      <c r="L12" s="29">
        <f t="shared" si="0"/>
        <v>0.2995947514422031</v>
      </c>
      <c r="M12" s="29">
        <f t="shared" si="0"/>
        <v>0.2980259405420583</v>
      </c>
      <c r="N12" s="29">
        <f t="shared" si="0"/>
        <v>0.3041502784798698</v>
      </c>
      <c r="O12" s="29">
        <f t="shared" si="0"/>
        <v>0.3045445426209132</v>
      </c>
      <c r="P12" s="29">
        <f t="shared" si="0"/>
        <v>0.3124946799207986</v>
      </c>
      <c r="Q12" s="29">
        <f t="shared" si="0"/>
        <v>0.2938991052480498</v>
      </c>
      <c r="R12" s="29">
        <f t="shared" si="0"/>
        <v>0.30173261580740446</v>
      </c>
      <c r="S12" s="46">
        <f t="shared" si="0"/>
        <v>0.29523006729007367</v>
      </c>
      <c r="T12" s="29">
        <f>B12/Tabela1!B12</f>
        <v>0.013907057343833799</v>
      </c>
      <c r="U12" s="9">
        <f>C12/Tabela1!C12</f>
        <v>0.014252461884781754</v>
      </c>
      <c r="V12" s="9">
        <f>D12/Tabela1!D12</f>
        <v>0.014592926006064334</v>
      </c>
      <c r="W12" s="9">
        <f>E12/Tabela1!E12</f>
        <v>0.014890783187346919</v>
      </c>
      <c r="X12" s="9">
        <f>F12/Tabela1!F12</f>
        <v>0.015412058570576221</v>
      </c>
      <c r="Y12" s="9">
        <f>G12/Tabela1!G12</f>
        <v>0.015782817153797903</v>
      </c>
      <c r="Z12" s="9">
        <f>H12/Tabela1!H12</f>
        <v>0.016331780682661154</v>
      </c>
      <c r="AA12" s="9">
        <f>I12/Tabela1!I12</f>
        <v>0.016551759805473357</v>
      </c>
      <c r="AB12" s="9">
        <f>J12/Tabela1!J12</f>
        <v>0.016751556864890525</v>
      </c>
    </row>
    <row r="13" spans="1:28" ht="18">
      <c r="A13" s="33" t="s">
        <v>36</v>
      </c>
      <c r="B13" s="15">
        <f>'[1]Total'!$J$34+'[1]Total'!$P$34</f>
        <v>4471.160087412325</v>
      </c>
      <c r="C13" s="6">
        <f>'[2]Total'!$J$34+'[2]Total'!$P$34</f>
        <v>5265.768450023582</v>
      </c>
      <c r="D13" s="6">
        <f>'[3]Total'!$J$34+'[3]Total'!$P$34</f>
        <v>5913.632903227761</v>
      </c>
      <c r="E13" s="6">
        <f>'[4]Total'!$J$34+'[4]Total'!$P$34</f>
        <v>6876.232590465583</v>
      </c>
      <c r="F13" s="6">
        <f>'[5]Total'!$J$34+'[5]Total'!$P$34</f>
        <v>7678.57154509895</v>
      </c>
      <c r="G13" s="6">
        <f>'[6]Total'!$J$34+'[6]Total'!$P$34</f>
        <v>8336.679030040741</v>
      </c>
      <c r="H13" s="6">
        <f>'[7]Total'!$J$34+'[7]Total'!$P$34</f>
        <v>9075.899465873008</v>
      </c>
      <c r="I13" s="6">
        <f>'[8]Total'!$J$34+'[8]Total'!$P$34</f>
        <v>9820.8803498015</v>
      </c>
      <c r="J13" s="6">
        <f>'[9]Total'!$J$34+'[9]Total'!$P$34</f>
        <v>10438.004409905705</v>
      </c>
      <c r="K13" s="28">
        <f t="shared" si="2"/>
        <v>0.07899442788135584</v>
      </c>
      <c r="L13" s="29">
        <f t="shared" si="0"/>
        <v>0.0761455844056853</v>
      </c>
      <c r="M13" s="29">
        <f t="shared" si="0"/>
        <v>0.07423061067201867</v>
      </c>
      <c r="N13" s="29">
        <f t="shared" si="0"/>
        <v>0.07707664651579582</v>
      </c>
      <c r="O13" s="29">
        <f t="shared" si="0"/>
        <v>0.07584933997426357</v>
      </c>
      <c r="P13" s="29">
        <f t="shared" si="0"/>
        <v>0.07760947235409747</v>
      </c>
      <c r="Q13" s="29">
        <f t="shared" si="0"/>
        <v>0.0732634631292954</v>
      </c>
      <c r="R13" s="29">
        <f t="shared" si="0"/>
        <v>0.07742371271608281</v>
      </c>
      <c r="S13" s="46">
        <f t="shared" si="0"/>
        <v>0.07594432300175893</v>
      </c>
      <c r="T13" s="29">
        <f>B13/Tabela1!B13</f>
        <v>0.013115560309799868</v>
      </c>
      <c r="U13" s="9">
        <f>C13/Tabela1!C13</f>
        <v>0.01339460745415867</v>
      </c>
      <c r="V13" s="9">
        <f>D13/Tabela1!D13</f>
        <v>0.013693053951823022</v>
      </c>
      <c r="W13" s="9">
        <f>E13/Tabela1!E13</f>
        <v>0.01422169581257114</v>
      </c>
      <c r="X13" s="9">
        <f>F13/Tabela1!F13</f>
        <v>0.014911005796758874</v>
      </c>
      <c r="Y13" s="9">
        <f>G13/Tabela1!G13</f>
        <v>0.015291832724425948</v>
      </c>
      <c r="Z13" s="9">
        <f>H13/Tabela1!H13</f>
        <v>0.0158352865350994</v>
      </c>
      <c r="AA13" s="9">
        <f>I13/Tabela1!I13</f>
        <v>0.016147929977870935</v>
      </c>
      <c r="AB13" s="9">
        <f>J13/Tabela1!J13</f>
        <v>0.016477373866223142</v>
      </c>
    </row>
    <row r="14" spans="1:28" ht="18">
      <c r="A14" s="30" t="s">
        <v>43</v>
      </c>
      <c r="B14" s="14">
        <f aca="true" t="shared" si="3" ref="B14:I14">+B15+B16</f>
        <v>7378.567571376079</v>
      </c>
      <c r="C14" s="8">
        <f t="shared" si="3"/>
        <v>7665.886681761876</v>
      </c>
      <c r="D14" s="8">
        <f t="shared" si="3"/>
        <v>9080.198337412845</v>
      </c>
      <c r="E14" s="8">
        <f t="shared" si="3"/>
        <v>10542.912620094165</v>
      </c>
      <c r="F14" s="8">
        <f t="shared" si="3"/>
        <v>10494.809184837963</v>
      </c>
      <c r="G14" s="8">
        <f t="shared" si="3"/>
        <v>9736.266533345657</v>
      </c>
      <c r="H14" s="8">
        <f t="shared" si="3"/>
        <v>11747.432214194669</v>
      </c>
      <c r="I14" s="8">
        <f t="shared" si="3"/>
        <v>14806.679451041215</v>
      </c>
      <c r="J14" s="8">
        <f>+J15+J16</f>
        <v>15441.994213965527</v>
      </c>
      <c r="K14" s="31">
        <f t="shared" si="2"/>
        <v>0.13036118423174398</v>
      </c>
      <c r="L14" s="32">
        <f t="shared" si="0"/>
        <v>0.11085246662676625</v>
      </c>
      <c r="M14" s="32">
        <f t="shared" si="0"/>
        <v>0.1139787806648106</v>
      </c>
      <c r="N14" s="32">
        <f t="shared" si="0"/>
        <v>0.11817697243002939</v>
      </c>
      <c r="O14" s="32">
        <f t="shared" si="0"/>
        <v>0.10366828584593732</v>
      </c>
      <c r="P14" s="32">
        <f t="shared" si="0"/>
        <v>0.09063879101365876</v>
      </c>
      <c r="Q14" s="32">
        <f t="shared" si="0"/>
        <v>0.09482890044394754</v>
      </c>
      <c r="R14" s="32">
        <f t="shared" si="0"/>
        <v>0.11672966732760497</v>
      </c>
      <c r="S14" s="47">
        <f t="shared" si="0"/>
        <v>0.11235210777107583</v>
      </c>
      <c r="T14" s="32">
        <f>B14/Tabela1!B14</f>
        <v>0.011788826514632773</v>
      </c>
      <c r="U14" s="10">
        <f>C14/Tabela1!C14</f>
        <v>0.010993040241147613</v>
      </c>
      <c r="V14" s="10">
        <f>D14/Tabela1!D14</f>
        <v>0.011861725526467332</v>
      </c>
      <c r="W14" s="10">
        <f>E14/Tabela1!E14</f>
        <v>0.012734448000893166</v>
      </c>
      <c r="X14" s="10">
        <f>F14/Tabela1!F14</f>
        <v>0.012170113124664839</v>
      </c>
      <c r="Y14" s="10">
        <f>G14/Tabela1!G14</f>
        <v>0.010830890479673916</v>
      </c>
      <c r="Z14" s="10">
        <f>H14/Tabela1!H14</f>
        <v>0.012904019480205541</v>
      </c>
      <c r="AA14" s="10">
        <f>I14/Tabela1!I14</f>
        <v>0.015056787752396196</v>
      </c>
      <c r="AB14" s="10">
        <f>J14/Tabela1!J14</f>
        <v>0.014335867360188125</v>
      </c>
    </row>
    <row r="15" spans="1:28" ht="18">
      <c r="A15" s="33" t="s">
        <v>37</v>
      </c>
      <c r="B15" s="15">
        <f>'[1]Impostos'!$B$34</f>
        <v>6826.407756414086</v>
      </c>
      <c r="C15" s="6">
        <f>'[2]Impostos'!$B$34</f>
        <v>7553.524013477937</v>
      </c>
      <c r="D15" s="6">
        <f>'[3]Impostos'!$B$34</f>
        <v>9215.533726338055</v>
      </c>
      <c r="E15" s="6">
        <f>'[4]Impostos'!$B$34</f>
        <v>10733.133274227324</v>
      </c>
      <c r="F15" s="6">
        <f>'[5]Impostos'!$B$34</f>
        <v>10423.118354198086</v>
      </c>
      <c r="G15" s="6">
        <f>'[6]Impostos'!$B$34</f>
        <v>9820.544146693122</v>
      </c>
      <c r="H15" s="6">
        <f>'[7]Impostos'!$B$34</f>
        <v>11965.235742469928</v>
      </c>
      <c r="I15" s="6">
        <f>'[8]Impostos'!$B$34</f>
        <v>14528.03405434908</v>
      </c>
      <c r="J15" s="6">
        <f>'[9]Impostos'!$B$34</f>
        <v>14748.70141596884</v>
      </c>
      <c r="K15" s="28">
        <f t="shared" si="2"/>
        <v>0.12060587513315128</v>
      </c>
      <c r="L15" s="29">
        <f t="shared" si="0"/>
        <v>0.10922764754801917</v>
      </c>
      <c r="M15" s="29">
        <f t="shared" si="0"/>
        <v>0.11567757203888629</v>
      </c>
      <c r="N15" s="29">
        <f t="shared" si="0"/>
        <v>0.12030918217217139</v>
      </c>
      <c r="O15" s="29">
        <f t="shared" si="0"/>
        <v>0.10296011999056906</v>
      </c>
      <c r="P15" s="29">
        <f t="shared" si="0"/>
        <v>0.09142336495246464</v>
      </c>
      <c r="Q15" s="29">
        <f t="shared" si="0"/>
        <v>0.09658707778198727</v>
      </c>
      <c r="R15" s="29">
        <f t="shared" si="0"/>
        <v>0.11453294357426173</v>
      </c>
      <c r="S15" s="46">
        <f t="shared" si="0"/>
        <v>0.10730788187135434</v>
      </c>
      <c r="T15" s="29">
        <f>B15/Tabela1!B15</f>
        <v>0.011708963625503787</v>
      </c>
      <c r="U15" s="9">
        <f>C15/Tabela1!C15</f>
        <v>0.011515905137170386</v>
      </c>
      <c r="V15" s="9">
        <f>D15/Tabela1!D15</f>
        <v>0.012790452374581101</v>
      </c>
      <c r="W15" s="9">
        <f>E15/Tabela1!E15</f>
        <v>0.013798302613243064</v>
      </c>
      <c r="X15" s="9">
        <f>F15/Tabela1!F15</f>
        <v>0.012928399353582518</v>
      </c>
      <c r="Y15" s="9">
        <f>G15/Tabela1!G15</f>
        <v>0.01168853580837236</v>
      </c>
      <c r="Z15" s="9">
        <f>H15/Tabela1!H15</f>
        <v>0.014084933764411297</v>
      </c>
      <c r="AA15" s="9">
        <f>I15/Tabela1!I15</f>
        <v>0.015902781835699743</v>
      </c>
      <c r="AB15" s="9">
        <f>J15/Tabela1!J15</f>
        <v>0.01485280472428132</v>
      </c>
    </row>
    <row r="16" spans="1:28" ht="18">
      <c r="A16" s="34" t="s">
        <v>42</v>
      </c>
      <c r="B16" s="15">
        <f>'[1]Total'!$Q$34</f>
        <v>552.1598149619933</v>
      </c>
      <c r="C16" s="6">
        <f>'[2]Total'!$Q$34</f>
        <v>112.36266828393991</v>
      </c>
      <c r="D16" s="6">
        <f>'[3]Total'!$Q$34</f>
        <v>-135.33538892520983</v>
      </c>
      <c r="E16" s="6">
        <f>'[4]Total'!$Q$34</f>
        <v>-190.22065413316022</v>
      </c>
      <c r="F16" s="6">
        <f>'[5]Total'!$Q$34</f>
        <v>71.69083063987546</v>
      </c>
      <c r="G16" s="6">
        <f>'[6]Total'!$Q$34</f>
        <v>-84.27761334746447</v>
      </c>
      <c r="H16" s="6">
        <f>'[7]Total'!$Q$34</f>
        <v>-217.8035282752594</v>
      </c>
      <c r="I16" s="6">
        <f>'[8]Total'!$Q$34</f>
        <v>278.6453966921338</v>
      </c>
      <c r="J16" s="6">
        <f>'[9]Total'!$Q$34</f>
        <v>693.2927979966864</v>
      </c>
      <c r="K16" s="28">
        <f t="shared" si="2"/>
        <v>0.009755309098592695</v>
      </c>
      <c r="L16" s="29">
        <f t="shared" si="0"/>
        <v>0.0016248190787470818</v>
      </c>
      <c r="M16" s="29">
        <f t="shared" si="0"/>
        <v>-0.0016987913740756863</v>
      </c>
      <c r="N16" s="29">
        <f t="shared" si="0"/>
        <v>-0.0021322097421420014</v>
      </c>
      <c r="O16" s="29">
        <f t="shared" si="0"/>
        <v>0.0007081658553682451</v>
      </c>
      <c r="P16" s="29">
        <f t="shared" si="0"/>
        <v>-0.0007845739388058694</v>
      </c>
      <c r="Q16" s="29">
        <f t="shared" si="0"/>
        <v>-0.0017581773380397413</v>
      </c>
      <c r="R16" s="29">
        <f t="shared" si="0"/>
        <v>0.002196723753343227</v>
      </c>
      <c r="S16" s="46">
        <f t="shared" si="0"/>
        <v>0.005044225899721498</v>
      </c>
      <c r="T16" s="29">
        <f>B16/Tabela1!B16</f>
        <v>0.012874459405008238</v>
      </c>
      <c r="U16" s="9">
        <f>C16/Tabela1!C16</f>
        <v>0.0027128290949549696</v>
      </c>
      <c r="V16" s="9">
        <f>D16/Tabela1!D16</f>
        <v>-0.0030072526037199705</v>
      </c>
      <c r="W16" s="9">
        <f>E16/Tabela1!E16</f>
        <v>-0.0038009162397226602</v>
      </c>
      <c r="X16" s="9">
        <f>F16/Tabela1!F16</f>
        <v>0.0012773649533154349</v>
      </c>
      <c r="Y16" s="9">
        <f>G16/Tabela1!G16</f>
        <v>-0.0014345369852672297</v>
      </c>
      <c r="Z16" s="9">
        <f>H16/Tabela1!H16</f>
        <v>-0.003578528001367958</v>
      </c>
      <c r="AA16" s="9">
        <f>I16/Tabela1!I16</f>
        <v>0.00398999651601085</v>
      </c>
      <c r="AB16" s="9">
        <f>J16/Tabela1!J16</f>
        <v>0.008237109532200106</v>
      </c>
    </row>
    <row r="17" spans="1:28" ht="18">
      <c r="A17" s="35" t="s">
        <v>41</v>
      </c>
      <c r="B17" s="14">
        <f>'[1]Total'!$V$34</f>
        <v>26987.95197712257</v>
      </c>
      <c r="C17" s="8">
        <f>'[2]Total'!$V$34</f>
        <v>35504.1391282846</v>
      </c>
      <c r="D17" s="8">
        <f>'[3]Total'!$V$34</f>
        <v>40929.41737123767</v>
      </c>
      <c r="E17" s="8">
        <f>'[4]Total'!$V$34</f>
        <v>44659.63934323546</v>
      </c>
      <c r="F17" s="8">
        <f>'[5]Total'!$V$34</f>
        <v>52230.71886706396</v>
      </c>
      <c r="G17" s="8">
        <f>'[6]Total'!$V$34</f>
        <v>55777.7199687202</v>
      </c>
      <c r="H17" s="8">
        <f>'[7]Total'!$V$34</f>
        <v>66648.65585377238</v>
      </c>
      <c r="I17" s="8">
        <f>'[8]Total'!$V$34</f>
        <v>63944.79344539813</v>
      </c>
      <c r="J17" s="8">
        <f>'[9]Total'!$V$34</f>
        <v>70985.5915193812</v>
      </c>
      <c r="K17" s="31">
        <f t="shared" si="2"/>
        <v>0.47681089123251125</v>
      </c>
      <c r="L17" s="32">
        <f t="shared" si="0"/>
        <v>0.5134071975253455</v>
      </c>
      <c r="M17" s="32">
        <f t="shared" si="0"/>
        <v>0.5137646681211124</v>
      </c>
      <c r="N17" s="32">
        <f t="shared" si="0"/>
        <v>0.500596102574305</v>
      </c>
      <c r="O17" s="32">
        <f t="shared" si="0"/>
        <v>0.515937831558886</v>
      </c>
      <c r="P17" s="32">
        <f t="shared" si="0"/>
        <v>0.5192570567114452</v>
      </c>
      <c r="Q17" s="32">
        <f t="shared" si="0"/>
        <v>0.5380085311787072</v>
      </c>
      <c r="R17" s="32">
        <f t="shared" si="0"/>
        <v>0.5041140041489077</v>
      </c>
      <c r="S17" s="47">
        <f t="shared" si="0"/>
        <v>0.5164735019370916</v>
      </c>
      <c r="T17" s="32">
        <f>B17/Tabela1!B17</f>
        <v>0.016438407014611522</v>
      </c>
      <c r="U17" s="10">
        <f>C17/Tabela1!C17</f>
        <v>0.019377227986779495</v>
      </c>
      <c r="V17" s="10">
        <f>D17/Tabela1!D17</f>
        <v>0.020563392405774282</v>
      </c>
      <c r="W17" s="10">
        <f>E17/Tabela1!E17</f>
        <v>0.020318298009525233</v>
      </c>
      <c r="X17" s="10">
        <f>F17/Tabela1!F17</f>
        <v>0.021751552162845664</v>
      </c>
      <c r="Y17" s="10">
        <f>G17/Tabela1!G17</f>
        <v>0.02300271522675383</v>
      </c>
      <c r="Z17" s="10">
        <f>H17/Tabela1!H17</f>
        <v>0.026070049799599888</v>
      </c>
      <c r="AA17" s="53">
        <f>I17/Tabela1!I17</f>
        <v>0.023846179227260216</v>
      </c>
      <c r="AB17" s="53">
        <f>J17/Tabela1!J17</f>
        <v>0.024723232198056333</v>
      </c>
    </row>
    <row r="18" spans="1:28" ht="18">
      <c r="A18" s="36" t="s">
        <v>38</v>
      </c>
      <c r="B18" s="37">
        <f aca="true" t="shared" si="4" ref="B18:I18">B11+B14+B17</f>
        <v>56600.95537532974</v>
      </c>
      <c r="C18" s="38">
        <f t="shared" si="4"/>
        <v>69153.95674119248</v>
      </c>
      <c r="D18" s="38">
        <f t="shared" si="4"/>
        <v>79665.69114400285</v>
      </c>
      <c r="E18" s="38">
        <f t="shared" si="4"/>
        <v>89212.91858561063</v>
      </c>
      <c r="F18" s="38">
        <f t="shared" si="4"/>
        <v>101234.52027010868</v>
      </c>
      <c r="G18" s="38">
        <f t="shared" si="4"/>
        <v>107418.31863002735</v>
      </c>
      <c r="H18" s="38">
        <f t="shared" si="4"/>
        <v>123880.2955554511</v>
      </c>
      <c r="I18" s="38">
        <f t="shared" si="4"/>
        <v>126845.89779122619</v>
      </c>
      <c r="J18" s="38">
        <f>J11+J14+J17</f>
        <v>137442.852833963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0.01456592484864427</v>
      </c>
      <c r="U18" s="40">
        <f>C18/Tabela1!C18</f>
        <v>0.01580162717541395</v>
      </c>
      <c r="V18" s="40">
        <f>D18/Tabela1!D18</f>
        <v>0.016546139609036184</v>
      </c>
      <c r="W18" s="40">
        <f>E18/Tabela1!E18</f>
        <v>0.016732800920515597</v>
      </c>
      <c r="X18" s="40">
        <f>F18/Tabela1!F18</f>
        <v>0.017517796757305994</v>
      </c>
      <c r="Y18" s="40">
        <f>G18/Tabela1!G18</f>
        <v>0.017915632865214724</v>
      </c>
      <c r="Z18" s="40">
        <f>H18/Tabela1!H18</f>
        <v>0.019759740685995602</v>
      </c>
      <c r="AA18" s="52">
        <f>I18/Tabela1!I18</f>
        <v>0.019261453539101022</v>
      </c>
      <c r="AB18" s="52">
        <f>J18/Tabela1!J18</f>
        <v>0.01962308480568325</v>
      </c>
    </row>
    <row r="19" spans="1:28" ht="18">
      <c r="A19" s="41" t="s">
        <v>39</v>
      </c>
      <c r="B19" s="16">
        <f>'[10]PIB_UF'!B$34</f>
        <v>56600.95537533004</v>
      </c>
      <c r="C19" s="7">
        <f>'[10]PIB_UF'!C$34</f>
        <v>69153.95674119245</v>
      </c>
      <c r="D19" s="7">
        <f>'[10]PIB_UF'!D$34</f>
        <v>79665.69114400294</v>
      </c>
      <c r="E19" s="7">
        <f>'[10]PIB_UF'!E$34</f>
        <v>89212.91858561039</v>
      </c>
      <c r="F19" s="7">
        <f>'[10]PIB_UF'!F$34</f>
        <v>101234.52027010873</v>
      </c>
      <c r="G19" s="7">
        <f>'[10]PIB_UF'!G$34</f>
        <v>107418.31863002668</v>
      </c>
      <c r="H19" s="7">
        <f>'[10]PIB_UF'!H$34</f>
        <v>123880.29555545085</v>
      </c>
      <c r="I19" s="7">
        <f>'[10]PIB_UF'!I$34</f>
        <v>126845.89779122545</v>
      </c>
      <c r="J19" s="7">
        <f>'[10]PIB_UF'!J$34</f>
        <v>137442.85283396306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'[1]Total'!$E$35</f>
        <v>93245.99972556981</v>
      </c>
      <c r="C10" s="6">
        <f>'[2]Total'!$E$35</f>
        <v>105126.83978779381</v>
      </c>
      <c r="D10" s="6">
        <f>'[3]Total'!$E$35</f>
        <v>122476.4829876715</v>
      </c>
      <c r="E10" s="6">
        <f>'[4]Total'!$E$35</f>
        <v>133808.28547345998</v>
      </c>
      <c r="F10" s="6">
        <f>'[5]Total'!$E$35</f>
        <v>146560.34165622646</v>
      </c>
      <c r="G10" s="6">
        <f>'[6]Total'!$E$35</f>
        <v>154573.45192931776</v>
      </c>
      <c r="H10" s="6">
        <f>'[7]Total'!$E$35</f>
        <v>162107.2949550925</v>
      </c>
      <c r="I10" s="6">
        <f>'[8]Total'!$E$35</f>
        <v>171301.1801718928</v>
      </c>
      <c r="J10" s="6">
        <f>'[9]Total'!$E$35</f>
        <v>173890.16758730123</v>
      </c>
      <c r="K10" s="28">
        <f>B10/B$18</f>
        <v>0.8733343084650648</v>
      </c>
      <c r="L10" s="29">
        <f aca="true" t="shared" si="0" ref="L10:S18">C10/C$18</f>
        <v>0.866691523571431</v>
      </c>
      <c r="M10" s="29">
        <f t="shared" si="0"/>
        <v>0.8826636116799031</v>
      </c>
      <c r="N10" s="29">
        <f t="shared" si="0"/>
        <v>0.8843894950889979</v>
      </c>
      <c r="O10" s="29">
        <f t="shared" si="0"/>
        <v>0.8881620386454039</v>
      </c>
      <c r="P10" s="29">
        <f t="shared" si="0"/>
        <v>0.8902336614973141</v>
      </c>
      <c r="Q10" s="29">
        <f t="shared" si="0"/>
        <v>0.8918774678241096</v>
      </c>
      <c r="R10" s="29">
        <f t="shared" si="0"/>
        <v>0.8924339482860486</v>
      </c>
      <c r="S10" s="46">
        <f t="shared" si="0"/>
        <v>0.8886377534286167</v>
      </c>
      <c r="T10" s="29">
        <f>B10/Tabela1!B10</f>
        <v>0.028232066865355246</v>
      </c>
      <c r="U10" s="9">
        <f>C10/Tabela1!C10</f>
        <v>0.028256401501801465</v>
      </c>
      <c r="V10" s="9">
        <f>D10/Tabela1!D10</f>
        <v>0.02991420010010893</v>
      </c>
      <c r="W10" s="9">
        <f>E10/Tabela1!E10</f>
        <v>0.029384132117954955</v>
      </c>
      <c r="X10" s="9">
        <f>F10/Tabela1!F10</f>
        <v>0.029472789346107413</v>
      </c>
      <c r="Y10" s="9">
        <f>G10/Tabela1!G10</f>
        <v>0.029981655277302774</v>
      </c>
      <c r="Z10" s="9">
        <f>H10/Tabela1!H10</f>
        <v>0.029910077296836115</v>
      </c>
      <c r="AA10" s="9">
        <f>I10/Tabela1!I10</f>
        <v>0.0302015894022404</v>
      </c>
      <c r="AB10" s="9">
        <f>J10/Tabela1!J10</f>
        <v>0.0289279368485733</v>
      </c>
    </row>
    <row r="11" spans="1:28" ht="18">
      <c r="A11" s="30" t="s">
        <v>34</v>
      </c>
      <c r="B11" s="14">
        <f>+B12+B13</f>
        <v>40477.87287796824</v>
      </c>
      <c r="C11" s="8">
        <f aca="true" t="shared" si="1" ref="C11:I11">+C12+C13</f>
        <v>47538.721149666606</v>
      </c>
      <c r="D11" s="8">
        <f t="shared" si="1"/>
        <v>53738.3186037488</v>
      </c>
      <c r="E11" s="8">
        <f t="shared" si="1"/>
        <v>61057.716809660524</v>
      </c>
      <c r="F11" s="8">
        <f t="shared" si="1"/>
        <v>66675.16281415202</v>
      </c>
      <c r="G11" s="8">
        <f t="shared" si="1"/>
        <v>71854.66419324317</v>
      </c>
      <c r="H11" s="8">
        <f t="shared" si="1"/>
        <v>76680.5265236992</v>
      </c>
      <c r="I11" s="8">
        <f t="shared" si="1"/>
        <v>81880.52713253813</v>
      </c>
      <c r="J11" s="8">
        <f>+J12+J13</f>
        <v>86182.11868791461</v>
      </c>
      <c r="K11" s="31">
        <f aca="true" t="shared" si="2" ref="K11:K18">B11/B$18</f>
        <v>0.37911240398576973</v>
      </c>
      <c r="L11" s="32">
        <f t="shared" si="0"/>
        <v>0.3919209094938077</v>
      </c>
      <c r="M11" s="32">
        <f t="shared" si="0"/>
        <v>0.3872813557943597</v>
      </c>
      <c r="N11" s="32">
        <f t="shared" si="0"/>
        <v>0.40355351052826255</v>
      </c>
      <c r="O11" s="32">
        <f t="shared" si="0"/>
        <v>0.4040543837632058</v>
      </c>
      <c r="P11" s="32">
        <f t="shared" si="0"/>
        <v>0.41383200026911077</v>
      </c>
      <c r="Q11" s="32">
        <f t="shared" si="0"/>
        <v>0.4218788170286959</v>
      </c>
      <c r="R11" s="32">
        <f t="shared" si="0"/>
        <v>0.42657594094394796</v>
      </c>
      <c r="S11" s="47">
        <f t="shared" si="0"/>
        <v>0.440419866166945</v>
      </c>
      <c r="T11" s="32">
        <f>B11/Tabela1!B11</f>
        <v>0.02501428934671963</v>
      </c>
      <c r="U11" s="10">
        <f>C11/Tabela1!C11</f>
        <v>0.025741396055984227</v>
      </c>
      <c r="V11" s="10">
        <f>D11/Tabela1!D11</f>
        <v>0.026101082740082007</v>
      </c>
      <c r="W11" s="10">
        <f>E11/Tabela1!E11</f>
        <v>0.02648105675323014</v>
      </c>
      <c r="X11" s="10">
        <f>F11/Tabela1!F11</f>
        <v>0.026507110016125667</v>
      </c>
      <c r="Y11" s="10">
        <f>G11/Tabela1!G11</f>
        <v>0.026891514357393724</v>
      </c>
      <c r="Z11" s="10">
        <f>H11/Tabela1!H11</f>
        <v>0.027362097305237025</v>
      </c>
      <c r="AA11" s="10">
        <f>I11/Tabela1!I11</f>
        <v>0.028036120457483722</v>
      </c>
      <c r="AB11" s="10">
        <f>J11/Tabela1!J11</f>
        <v>0.02820304999354161</v>
      </c>
    </row>
    <row r="12" spans="1:28" ht="18">
      <c r="A12" s="33" t="s">
        <v>35</v>
      </c>
      <c r="B12" s="15">
        <f>'[1]Total'!$G$35</f>
        <v>32568.544849227528</v>
      </c>
      <c r="C12" s="6">
        <f>'[2]Total'!$G$35</f>
        <v>38152.8540413283</v>
      </c>
      <c r="D12" s="6">
        <f>'[3]Total'!$G$35</f>
        <v>43215.63790743156</v>
      </c>
      <c r="E12" s="6">
        <f>'[4]Total'!$G$35</f>
        <v>48953.22710096135</v>
      </c>
      <c r="F12" s="6">
        <f>'[5]Total'!$G$35</f>
        <v>53523.70255226838</v>
      </c>
      <c r="G12" s="6">
        <f>'[6]Total'!$G$35</f>
        <v>57817.527842785574</v>
      </c>
      <c r="H12" s="6">
        <f>'[7]Total'!$G$35</f>
        <v>61918.09104529835</v>
      </c>
      <c r="I12" s="6">
        <f>'[8]Total'!$G$35</f>
        <v>65630.54338591573</v>
      </c>
      <c r="J12" s="6">
        <f>'[9]Total'!$G$35</f>
        <v>69117.81844849928</v>
      </c>
      <c r="K12" s="28">
        <f t="shared" si="2"/>
        <v>0.30503429291684564</v>
      </c>
      <c r="L12" s="29">
        <f t="shared" si="0"/>
        <v>0.31454151256163415</v>
      </c>
      <c r="M12" s="29">
        <f t="shared" si="0"/>
        <v>0.3114464924687962</v>
      </c>
      <c r="N12" s="29">
        <f t="shared" si="0"/>
        <v>0.32355036644859547</v>
      </c>
      <c r="O12" s="29">
        <f t="shared" si="0"/>
        <v>0.3243559631307212</v>
      </c>
      <c r="P12" s="29">
        <f t="shared" si="0"/>
        <v>0.3329880316947456</v>
      </c>
      <c r="Q12" s="29">
        <f t="shared" si="0"/>
        <v>0.34065925453435963</v>
      </c>
      <c r="R12" s="29">
        <f t="shared" si="0"/>
        <v>0.34191781342824595</v>
      </c>
      <c r="S12" s="46">
        <f t="shared" si="0"/>
        <v>0.35321550240685834</v>
      </c>
      <c r="T12" s="29">
        <f>B12/Tabela1!B12</f>
        <v>0.02549825986309048</v>
      </c>
      <c r="U12" s="9">
        <f>C12/Tabela1!C12</f>
        <v>0.02624615472125662</v>
      </c>
      <c r="V12" s="9">
        <f>D12/Tabela1!D12</f>
        <v>0.02656182511275874</v>
      </c>
      <c r="W12" s="9">
        <f>E12/Tabela1!E12</f>
        <v>0.026864756038525388</v>
      </c>
      <c r="X12" s="9">
        <f>F12/Tabela1!F12</f>
        <v>0.026756379596506702</v>
      </c>
      <c r="Y12" s="9">
        <f>G12/Tabela1!G12</f>
        <v>0.0271846073827493</v>
      </c>
      <c r="Z12" s="9">
        <f>H12/Tabela1!H12</f>
        <v>0.027774778290730134</v>
      </c>
      <c r="AA12" s="9">
        <f>I12/Tabela1!I12</f>
        <v>0.028382555181153298</v>
      </c>
      <c r="AB12" s="9">
        <f>J12/Tabela1!J12</f>
        <v>0.028533986507233742</v>
      </c>
    </row>
    <row r="13" spans="1:28" ht="18">
      <c r="A13" s="33" t="s">
        <v>36</v>
      </c>
      <c r="B13" s="15">
        <f>'[1]Total'!$J$35+'[1]Total'!$P$35</f>
        <v>7909.328028740717</v>
      </c>
      <c r="C13" s="6">
        <f>'[2]Total'!$J$35+'[2]Total'!$P$35</f>
        <v>9385.867108338309</v>
      </c>
      <c r="D13" s="6">
        <f>'[3]Total'!$J$35+'[3]Total'!$P$35</f>
        <v>10522.680696317235</v>
      </c>
      <c r="E13" s="6">
        <f>'[4]Total'!$J$35+'[4]Total'!$P$35</f>
        <v>12104.489708699177</v>
      </c>
      <c r="F13" s="6">
        <f>'[5]Total'!$J$35+'[5]Total'!$P$35</f>
        <v>13151.460261883629</v>
      </c>
      <c r="G13" s="6">
        <f>'[6]Total'!$J$35+'[6]Total'!$P$35</f>
        <v>14037.136350457595</v>
      </c>
      <c r="H13" s="6">
        <f>'[7]Total'!$J$35+'[7]Total'!$P$35</f>
        <v>14762.435478400852</v>
      </c>
      <c r="I13" s="6">
        <f>'[8]Total'!$J$35+'[8]Total'!$P$35</f>
        <v>16249.983746622398</v>
      </c>
      <c r="J13" s="6">
        <f>'[9]Total'!$J$35+'[9]Total'!$P$35</f>
        <v>17064.300239415334</v>
      </c>
      <c r="K13" s="28">
        <f t="shared" si="2"/>
        <v>0.07407811106892412</v>
      </c>
      <c r="L13" s="29">
        <f t="shared" si="0"/>
        <v>0.07737939693217352</v>
      </c>
      <c r="M13" s="29">
        <f t="shared" si="0"/>
        <v>0.07583486332556348</v>
      </c>
      <c r="N13" s="29">
        <f t="shared" si="0"/>
        <v>0.08000314407966704</v>
      </c>
      <c r="O13" s="29">
        <f t="shared" si="0"/>
        <v>0.07969842063248453</v>
      </c>
      <c r="P13" s="29">
        <f t="shared" si="0"/>
        <v>0.08084396857436515</v>
      </c>
      <c r="Q13" s="29">
        <f t="shared" si="0"/>
        <v>0.08121956249433634</v>
      </c>
      <c r="R13" s="29">
        <f t="shared" si="0"/>
        <v>0.084658127515702</v>
      </c>
      <c r="S13" s="46">
        <f t="shared" si="0"/>
        <v>0.08720436376008667</v>
      </c>
      <c r="T13" s="29">
        <f>B13/Tabela1!B13</f>
        <v>0.02320097396266032</v>
      </c>
      <c r="U13" s="9">
        <f>C13/Tabela1!C13</f>
        <v>0.023874958940233684</v>
      </c>
      <c r="V13" s="9">
        <f>D13/Tabela1!D13</f>
        <v>0.02436533292653879</v>
      </c>
      <c r="W13" s="9">
        <f>E13/Tabela1!E13</f>
        <v>0.025034983668558785</v>
      </c>
      <c r="X13" s="9">
        <f>F13/Tabela1!F13</f>
        <v>0.025538799638580918</v>
      </c>
      <c r="Y13" s="9">
        <f>G13/Tabela1!G13</f>
        <v>0.02574808748515624</v>
      </c>
      <c r="Z13" s="9">
        <f>H13/Tabela1!H13</f>
        <v>0.025756939754059807</v>
      </c>
      <c r="AA13" s="9">
        <f>I13/Tabela1!I13</f>
        <v>0.02671894884528381</v>
      </c>
      <c r="AB13" s="9">
        <f>J13/Tabela1!J13</f>
        <v>0.02693760643974164</v>
      </c>
    </row>
    <row r="14" spans="1:28" ht="18">
      <c r="A14" s="30" t="s">
        <v>43</v>
      </c>
      <c r="B14" s="14">
        <f aca="true" t="shared" si="3" ref="B14:I14">+B15+B16</f>
        <v>14569.997777162069</v>
      </c>
      <c r="C14" s="8">
        <f t="shared" si="3"/>
        <v>17066.691790999816</v>
      </c>
      <c r="D14" s="8">
        <f t="shared" si="3"/>
        <v>17166.71993515537</v>
      </c>
      <c r="E14" s="8">
        <f t="shared" si="3"/>
        <v>18500.498624522093</v>
      </c>
      <c r="F14" s="8">
        <f t="shared" si="3"/>
        <v>19776.983973314633</v>
      </c>
      <c r="G14" s="8">
        <f t="shared" si="3"/>
        <v>20461.781594885913</v>
      </c>
      <c r="H14" s="8">
        <f t="shared" si="3"/>
        <v>21075.438307708526</v>
      </c>
      <c r="I14" s="8">
        <f t="shared" si="3"/>
        <v>22399.330690451632</v>
      </c>
      <c r="J14" s="8">
        <f>+J15+J16</f>
        <v>23873.747244417824</v>
      </c>
      <c r="K14" s="31">
        <f t="shared" si="2"/>
        <v>0.13646139212946928</v>
      </c>
      <c r="L14" s="32">
        <f t="shared" si="0"/>
        <v>0.14070200474515832</v>
      </c>
      <c r="M14" s="32">
        <f t="shared" si="0"/>
        <v>0.12371713041586016</v>
      </c>
      <c r="N14" s="32">
        <f t="shared" si="0"/>
        <v>0.12227678263377063</v>
      </c>
      <c r="O14" s="32">
        <f t="shared" si="0"/>
        <v>0.11984938221007733</v>
      </c>
      <c r="P14" s="32">
        <f t="shared" si="0"/>
        <v>0.11784537721460224</v>
      </c>
      <c r="Q14" s="32">
        <f t="shared" si="0"/>
        <v>0.11595226825769589</v>
      </c>
      <c r="R14" s="32">
        <f t="shared" si="0"/>
        <v>0.11669460249477354</v>
      </c>
      <c r="S14" s="47">
        <f t="shared" si="0"/>
        <v>0.12200294824922218</v>
      </c>
      <c r="T14" s="32">
        <f>B14/Tabela1!B14</f>
        <v>0.023278661400334032</v>
      </c>
      <c r="U14" s="10">
        <f>C14/Tabela1!C14</f>
        <v>0.024473989432701144</v>
      </c>
      <c r="V14" s="10">
        <f>D14/Tabela1!D14</f>
        <v>0.022425382408394177</v>
      </c>
      <c r="W14" s="10">
        <f>E14/Tabela1!E14</f>
        <v>0.02234616241393718</v>
      </c>
      <c r="X14" s="10">
        <f>F14/Tabela1!F14</f>
        <v>0.022934016996483272</v>
      </c>
      <c r="Y14" s="10">
        <f>G14/Tabela1!G14</f>
        <v>0.02276224821025541</v>
      </c>
      <c r="Z14" s="10">
        <f>H14/Tabela1!H14</f>
        <v>0.023150409512295675</v>
      </c>
      <c r="AA14" s="10">
        <f>I14/Tabela1!I14</f>
        <v>0.02277769091422776</v>
      </c>
      <c r="AB14" s="10">
        <f>J14/Tabela1!J14</f>
        <v>0.02216364474331325</v>
      </c>
    </row>
    <row r="15" spans="1:28" ht="18">
      <c r="A15" s="33" t="s">
        <v>37</v>
      </c>
      <c r="B15" s="15">
        <f>'[1]Impostos'!$B$35</f>
        <v>13524.109752271526</v>
      </c>
      <c r="C15" s="6">
        <f>'[2]Impostos'!$B$35</f>
        <v>16169.881050770458</v>
      </c>
      <c r="D15" s="6">
        <f>'[3]Impostos'!$B$35</f>
        <v>16281.342039885474</v>
      </c>
      <c r="E15" s="6">
        <f>'[4]Impostos'!$B$35</f>
        <v>17491.88963772742</v>
      </c>
      <c r="F15" s="6">
        <f>'[5]Impostos'!$B$35</f>
        <v>18454.97680948457</v>
      </c>
      <c r="G15" s="6">
        <f>'[6]Impostos'!$B$35</f>
        <v>19058.998307775553</v>
      </c>
      <c r="H15" s="6">
        <f>'[7]Impostos'!$B$35</f>
        <v>19652.30858168198</v>
      </c>
      <c r="I15" s="6">
        <f>'[8]Impostos'!$B$35</f>
        <v>20647.120877033965</v>
      </c>
      <c r="J15" s="6">
        <f>'[9]Impostos'!$B$35</f>
        <v>21791.556395709402</v>
      </c>
      <c r="K15" s="28">
        <f t="shared" si="2"/>
        <v>0.12666569153493534</v>
      </c>
      <c r="L15" s="29">
        <f t="shared" si="0"/>
        <v>0.133308476428569</v>
      </c>
      <c r="M15" s="29">
        <f t="shared" si="0"/>
        <v>0.11733638832009682</v>
      </c>
      <c r="N15" s="29">
        <f t="shared" si="0"/>
        <v>0.1156105049110022</v>
      </c>
      <c r="O15" s="29">
        <f t="shared" si="0"/>
        <v>0.11183796135459619</v>
      </c>
      <c r="P15" s="29">
        <f t="shared" si="0"/>
        <v>0.10976633850268593</v>
      </c>
      <c r="Q15" s="29">
        <f t="shared" si="0"/>
        <v>0.10812253217589039</v>
      </c>
      <c r="R15" s="29">
        <f t="shared" si="0"/>
        <v>0.10756605171395138</v>
      </c>
      <c r="S15" s="46">
        <f t="shared" si="0"/>
        <v>0.11136224657138331</v>
      </c>
      <c r="T15" s="29">
        <f>B15/Tabela1!B15</f>
        <v>0.023197165303798284</v>
      </c>
      <c r="U15" s="9">
        <f>C15/Tabela1!C15</f>
        <v>0.02465217770245267</v>
      </c>
      <c r="V15" s="9">
        <f>D15/Tabela1!D15</f>
        <v>0.02259725113481519</v>
      </c>
      <c r="W15" s="9">
        <f>E15/Tabela1!E15</f>
        <v>0.022487225335994804</v>
      </c>
      <c r="X15" s="9">
        <f>F15/Tabela1!F15</f>
        <v>0.02289078010497916</v>
      </c>
      <c r="Y15" s="9">
        <f>G15/Tabela1!G15</f>
        <v>0.022684260756279665</v>
      </c>
      <c r="Z15" s="9">
        <f>H15/Tabela1!H15</f>
        <v>0.023133807862077575</v>
      </c>
      <c r="AA15" s="9">
        <f>I15/Tabela1!I15</f>
        <v>0.022600900962542796</v>
      </c>
      <c r="AB15" s="9">
        <f>J15/Tabela1!J15</f>
        <v>0.021945371504585025</v>
      </c>
    </row>
    <row r="16" spans="1:28" ht="18">
      <c r="A16" s="34" t="s">
        <v>42</v>
      </c>
      <c r="B16" s="15">
        <f>'[1]Total'!$Q$35</f>
        <v>1045.8880248905416</v>
      </c>
      <c r="C16" s="6">
        <f>'[2]Total'!$Q$35</f>
        <v>896.810740229358</v>
      </c>
      <c r="D16" s="6">
        <f>'[3]Total'!$Q$35</f>
        <v>885.3778952698967</v>
      </c>
      <c r="E16" s="6">
        <f>'[4]Total'!$Q$35</f>
        <v>1008.6089867946725</v>
      </c>
      <c r="F16" s="6">
        <f>'[5]Total'!$Q$35</f>
        <v>1322.0071638300606</v>
      </c>
      <c r="G16" s="6">
        <f>'[6]Total'!$Q$35</f>
        <v>1402.7832871103597</v>
      </c>
      <c r="H16" s="6">
        <f>'[7]Total'!$Q$35</f>
        <v>1423.1297260265467</v>
      </c>
      <c r="I16" s="6">
        <f>'[8]Total'!$Q$35</f>
        <v>1752.209813417668</v>
      </c>
      <c r="J16" s="6">
        <f>'[9]Total'!$Q$35</f>
        <v>2082.1908487084206</v>
      </c>
      <c r="K16" s="28">
        <f t="shared" si="2"/>
        <v>0.009795700594533916</v>
      </c>
      <c r="L16" s="29">
        <f t="shared" si="0"/>
        <v>0.007393528316589346</v>
      </c>
      <c r="M16" s="29">
        <f t="shared" si="0"/>
        <v>0.00638074209576334</v>
      </c>
      <c r="N16" s="29">
        <f t="shared" si="0"/>
        <v>0.0066662777227684406</v>
      </c>
      <c r="O16" s="29">
        <f t="shared" si="0"/>
        <v>0.008011420855481148</v>
      </c>
      <c r="P16" s="29">
        <f t="shared" si="0"/>
        <v>0.008079038711916313</v>
      </c>
      <c r="Q16" s="29">
        <f t="shared" si="0"/>
        <v>0.007829736081805505</v>
      </c>
      <c r="R16" s="29">
        <f t="shared" si="0"/>
        <v>0.009128550780822163</v>
      </c>
      <c r="S16" s="46">
        <f t="shared" si="0"/>
        <v>0.010640701677838853</v>
      </c>
      <c r="T16" s="29">
        <f>B16/Tabela1!B16</f>
        <v>0.024386495637253813</v>
      </c>
      <c r="U16" s="9">
        <f>C16/Tabela1!C16</f>
        <v>0.021652158193808585</v>
      </c>
      <c r="V16" s="9">
        <f>D16/Tabela1!D16</f>
        <v>0.019673752755813984</v>
      </c>
      <c r="W16" s="9">
        <f>E16/Tabela1!E16</f>
        <v>0.020153638388575965</v>
      </c>
      <c r="X16" s="9">
        <f>F16/Tabela1!F16</f>
        <v>0.023555113032393642</v>
      </c>
      <c r="Y16" s="9">
        <f>G16/Tabela1!G16</f>
        <v>0.023877568760495665</v>
      </c>
      <c r="Z16" s="9">
        <f>H16/Tabela1!H16</f>
        <v>0.023382126150541315</v>
      </c>
      <c r="AA16" s="9">
        <f>I16/Tabela1!I16</f>
        <v>0.0250903518732125</v>
      </c>
      <c r="AB16" s="9">
        <f>J16/Tabela1!J16</f>
        <v>0.024738803197315102</v>
      </c>
    </row>
    <row r="17" spans="1:28" ht="18">
      <c r="A17" s="35" t="s">
        <v>41</v>
      </c>
      <c r="B17" s="14">
        <f>'[1]Total'!$V$35</f>
        <v>51722.23882271102</v>
      </c>
      <c r="C17" s="8">
        <f>'[2]Total'!$V$35</f>
        <v>56691.307897897845</v>
      </c>
      <c r="D17" s="8">
        <f>'[3]Total'!$V$35</f>
        <v>67852.78648865281</v>
      </c>
      <c r="E17" s="8">
        <f>'[4]Total'!$V$35</f>
        <v>71741.9596770048</v>
      </c>
      <c r="F17" s="8">
        <f>'[5]Total'!$V$35</f>
        <v>78563.17167824438</v>
      </c>
      <c r="G17" s="8">
        <f>'[6]Total'!$V$35</f>
        <v>81316.00444896423</v>
      </c>
      <c r="H17" s="8">
        <f>'[7]Total'!$V$35</f>
        <v>84003.63870536677</v>
      </c>
      <c r="I17" s="8">
        <f>'[8]Total'!$V$35</f>
        <v>87668.44322593701</v>
      </c>
      <c r="J17" s="8">
        <f>'[9]Total'!$V$35</f>
        <v>85625.85805067819</v>
      </c>
      <c r="K17" s="31">
        <f t="shared" si="2"/>
        <v>0.48442620388476104</v>
      </c>
      <c r="L17" s="32">
        <f t="shared" si="0"/>
        <v>0.46737708576103393</v>
      </c>
      <c r="M17" s="32">
        <f t="shared" si="0"/>
        <v>0.48900151378978024</v>
      </c>
      <c r="N17" s="32">
        <f t="shared" si="0"/>
        <v>0.474169706837967</v>
      </c>
      <c r="O17" s="32">
        <f t="shared" si="0"/>
        <v>0.47609623402671697</v>
      </c>
      <c r="P17" s="32">
        <f t="shared" si="0"/>
        <v>0.4683226225162869</v>
      </c>
      <c r="Q17" s="32">
        <f t="shared" si="0"/>
        <v>0.4621689147136082</v>
      </c>
      <c r="R17" s="32">
        <f t="shared" si="0"/>
        <v>0.4567294565612785</v>
      </c>
      <c r="S17" s="47">
        <f t="shared" si="0"/>
        <v>0.4375771855838328</v>
      </c>
      <c r="T17" s="32">
        <f>B17/Tabela1!B17</f>
        <v>0.03150410280096089</v>
      </c>
      <c r="U17" s="10">
        <f>C17/Tabela1!C17</f>
        <v>0.030940629035873062</v>
      </c>
      <c r="V17" s="10">
        <f>D17/Tabela1!D17</f>
        <v>0.03408999111167154</v>
      </c>
      <c r="W17" s="10">
        <f>E17/Tabela1!E17</f>
        <v>0.03263963923446951</v>
      </c>
      <c r="X17" s="10">
        <f>F17/Tabela1!F17</f>
        <v>0.032717737069392024</v>
      </c>
      <c r="Y17" s="10">
        <f>G17/Tabela1!G17</f>
        <v>0.03353469619708246</v>
      </c>
      <c r="Z17" s="10">
        <f>H17/Tabela1!H17</f>
        <v>0.0328585628073481</v>
      </c>
      <c r="AA17" s="53">
        <f>I17/Tabela1!I17</f>
        <v>0.032693160726614726</v>
      </c>
      <c r="AB17" s="53">
        <f>J17/Tabela1!J17</f>
        <v>0.029822220614541723</v>
      </c>
    </row>
    <row r="18" spans="1:28" ht="18">
      <c r="A18" s="36" t="s">
        <v>38</v>
      </c>
      <c r="B18" s="37">
        <f aca="true" t="shared" si="4" ref="B18:I18">B11+B14+B17</f>
        <v>106770.10947784132</v>
      </c>
      <c r="C18" s="38">
        <f t="shared" si="4"/>
        <v>121296.72083856427</v>
      </c>
      <c r="D18" s="38">
        <f t="shared" si="4"/>
        <v>138757.82502755697</v>
      </c>
      <c r="E18" s="38">
        <f t="shared" si="4"/>
        <v>151300.1751111874</v>
      </c>
      <c r="F18" s="38">
        <f t="shared" si="4"/>
        <v>165015.31846571103</v>
      </c>
      <c r="G18" s="38">
        <f t="shared" si="4"/>
        <v>173632.45023709332</v>
      </c>
      <c r="H18" s="38">
        <f t="shared" si="4"/>
        <v>181759.6035367745</v>
      </c>
      <c r="I18" s="38">
        <f t="shared" si="4"/>
        <v>191948.30104892678</v>
      </c>
      <c r="J18" s="38">
        <f>J11+J14+J17</f>
        <v>195681.72398301063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0.02747666325458553</v>
      </c>
      <c r="U18" s="40">
        <f>C18/Tabela1!C18</f>
        <v>0.027716209608430943</v>
      </c>
      <c r="V18" s="40">
        <f>D18/Tabela1!D18</f>
        <v>0.028819260986540834</v>
      </c>
      <c r="W18" s="40">
        <f>E18/Tabela1!E18</f>
        <v>0.028377904786796065</v>
      </c>
      <c r="X18" s="40">
        <f>F18/Tabela1!F18</f>
        <v>0.028554536565310137</v>
      </c>
      <c r="Y18" s="40">
        <f>G18/Tabela1!G18</f>
        <v>0.028959075803909152</v>
      </c>
      <c r="Z18" s="40">
        <f>H18/Tabela1!H18</f>
        <v>0.028991879757571302</v>
      </c>
      <c r="AA18" s="52">
        <f>I18/Tabela1!I18</f>
        <v>0.02914720418194723</v>
      </c>
      <c r="AB18" s="52">
        <f>J18/Tabela1!J18</f>
        <v>0.027938004672237574</v>
      </c>
    </row>
    <row r="19" spans="1:28" ht="18">
      <c r="A19" s="41" t="s">
        <v>39</v>
      </c>
      <c r="B19" s="16">
        <f>'[10]PIB_UF'!B$35</f>
        <v>106770.10947784148</v>
      </c>
      <c r="C19" s="7">
        <f>'[10]PIB_UF'!C$35</f>
        <v>121296.72083856427</v>
      </c>
      <c r="D19" s="7">
        <f>'[10]PIB_UF'!D$35</f>
        <v>138757.82502755706</v>
      </c>
      <c r="E19" s="7">
        <f>'[10]PIB_UF'!E$35</f>
        <v>151300.1751111871</v>
      </c>
      <c r="F19" s="7">
        <f>'[10]PIB_UF'!F$35</f>
        <v>165015.31846570995</v>
      </c>
      <c r="G19" s="7">
        <f>'[10]PIB_UF'!G$35</f>
        <v>173632.45023709253</v>
      </c>
      <c r="H19" s="7">
        <f>'[10]PIB_UF'!H$35</f>
        <v>181759.6035367741</v>
      </c>
      <c r="I19" s="7">
        <f>'[10]PIB_UF'!I$35</f>
        <v>191948.30104892707</v>
      </c>
      <c r="J19" s="7">
        <f>'[10]PIB_UF'!J$35</f>
        <v>195681.72398300952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32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'[1]Total'!$E$36</f>
        <v>121620.22289469706</v>
      </c>
      <c r="C10" s="6">
        <f>'[2]Total'!$E$36</f>
        <v>131630.9299665183</v>
      </c>
      <c r="D10" s="6">
        <f>'[3]Total'!$E$36</f>
        <v>138261.82269853394</v>
      </c>
      <c r="E10" s="6">
        <f>'[4]Total'!$E$36</f>
        <v>150802.93546594537</v>
      </c>
      <c r="F10" s="6">
        <f>'[5]Total'!$E$36</f>
        <v>171201.76601964605</v>
      </c>
      <c r="G10" s="6">
        <f>'[6]Total'!$E$36</f>
        <v>186294.051318342</v>
      </c>
      <c r="H10" s="6">
        <f>'[7]Total'!$E$36</f>
        <v>206394.42543470548</v>
      </c>
      <c r="I10" s="6">
        <f>'[8]Total'!$E$36</f>
        <v>215601.78769028903</v>
      </c>
      <c r="J10" s="6">
        <f>'[9]Total'!$E$36</f>
        <v>226124.91732320737</v>
      </c>
      <c r="K10" s="28">
        <f>B10/B$18</f>
        <v>0.8435649783795927</v>
      </c>
      <c r="L10" s="29">
        <f aca="true" t="shared" si="0" ref="L10:S18">C10/C$18</f>
        <v>0.8516000567938744</v>
      </c>
      <c r="M10" s="29">
        <f t="shared" si="0"/>
        <v>0.842539284985776</v>
      </c>
      <c r="N10" s="29">
        <f t="shared" si="0"/>
        <v>0.8572891969294278</v>
      </c>
      <c r="O10" s="29">
        <f t="shared" si="0"/>
        <v>0.8671426884604495</v>
      </c>
      <c r="P10" s="29">
        <f t="shared" si="0"/>
        <v>0.8640210461746153</v>
      </c>
      <c r="Q10" s="29">
        <f t="shared" si="0"/>
        <v>0.8762604490485396</v>
      </c>
      <c r="R10" s="29">
        <f t="shared" si="0"/>
        <v>0.8810060722886149</v>
      </c>
      <c r="S10" s="46">
        <f t="shared" si="0"/>
        <v>0.8874005096954768</v>
      </c>
      <c r="T10" s="29">
        <f>B10/Tabela1!B10</f>
        <v>0.036822922967717844</v>
      </c>
      <c r="U10" s="9">
        <f>C10/Tabela1!C10</f>
        <v>0.035380274102192785</v>
      </c>
      <c r="V10" s="9">
        <f>D10/Tabela1!D10</f>
        <v>0.03376968157083721</v>
      </c>
      <c r="W10" s="9">
        <f>E10/Tabela1!E10</f>
        <v>0.0331161359988106</v>
      </c>
      <c r="X10" s="9">
        <f>F10/Tabela1!F10</f>
        <v>0.034428096499761626</v>
      </c>
      <c r="Y10" s="9">
        <f>G10/Tabela1!G10</f>
        <v>0.03613430351152885</v>
      </c>
      <c r="Z10" s="9">
        <f>H10/Tabela1!H10</f>
        <v>0.038081402938086525</v>
      </c>
      <c r="AA10" s="9">
        <f>I10/Tabela1!I10</f>
        <v>0.03801209460248384</v>
      </c>
      <c r="AB10" s="9">
        <f>J10/Tabela1!J10</f>
        <v>0.03761758021729745</v>
      </c>
    </row>
    <row r="11" spans="1:28" ht="18">
      <c r="A11" s="30" t="s">
        <v>34</v>
      </c>
      <c r="B11" s="14">
        <f>+B12+B13</f>
        <v>75922.58346260735</v>
      </c>
      <c r="C11" s="8">
        <f aca="true" t="shared" si="1" ref="C11:I11">+C12+C13</f>
        <v>84407.35575104106</v>
      </c>
      <c r="D11" s="8">
        <f t="shared" si="1"/>
        <v>88577.21705496969</v>
      </c>
      <c r="E11" s="8">
        <f t="shared" si="1"/>
        <v>98843.73522889051</v>
      </c>
      <c r="F11" s="8">
        <f t="shared" si="1"/>
        <v>108810.97035252233</v>
      </c>
      <c r="G11" s="8">
        <f t="shared" si="1"/>
        <v>120835.74696094735</v>
      </c>
      <c r="H11" s="8">
        <f t="shared" si="1"/>
        <v>132641.0532693593</v>
      </c>
      <c r="I11" s="8">
        <f t="shared" si="1"/>
        <v>140354.4475632749</v>
      </c>
      <c r="J11" s="8">
        <f>+J12+J13</f>
        <v>148683.69901149446</v>
      </c>
      <c r="K11" s="31">
        <f aca="true" t="shared" si="2" ref="K11:K18">B11/B$18</f>
        <v>0.5266034788688891</v>
      </c>
      <c r="L11" s="32">
        <f t="shared" si="0"/>
        <v>0.5460822085636794</v>
      </c>
      <c r="M11" s="32">
        <f t="shared" si="0"/>
        <v>0.5397714543822182</v>
      </c>
      <c r="N11" s="32">
        <f t="shared" si="0"/>
        <v>0.561909926581079</v>
      </c>
      <c r="O11" s="32">
        <f t="shared" si="0"/>
        <v>0.5511312152857636</v>
      </c>
      <c r="P11" s="32">
        <f t="shared" si="0"/>
        <v>0.5604292126648781</v>
      </c>
      <c r="Q11" s="32">
        <f t="shared" si="0"/>
        <v>0.5631358921408938</v>
      </c>
      <c r="R11" s="32">
        <f t="shared" si="0"/>
        <v>0.5735254883581314</v>
      </c>
      <c r="S11" s="47">
        <f t="shared" si="0"/>
        <v>0.5834916021113244</v>
      </c>
      <c r="T11" s="32">
        <f>B11/Tabela1!B11</f>
        <v>0.04691821322749945</v>
      </c>
      <c r="U11" s="10">
        <f>C11/Tabela1!C11</f>
        <v>0.04570512462010442</v>
      </c>
      <c r="V11" s="10">
        <f>D11/Tabela1!D11</f>
        <v>0.04302258297818577</v>
      </c>
      <c r="W11" s="10">
        <f>E11/Tabela1!E11</f>
        <v>0.04286905405351425</v>
      </c>
      <c r="X11" s="10">
        <f>F11/Tabela1!F11</f>
        <v>0.04325845247855178</v>
      </c>
      <c r="Y11" s="10">
        <f>G11/Tabela1!G11</f>
        <v>0.045222620699301413</v>
      </c>
      <c r="Z11" s="10">
        <f>H11/Tabela1!H11</f>
        <v>0.04733062709348558</v>
      </c>
      <c r="AA11" s="10">
        <f>I11/Tabela1!I11</f>
        <v>0.048057753612871505</v>
      </c>
      <c r="AB11" s="10">
        <f>J11/Tabela1!J11</f>
        <v>0.04865665709183715</v>
      </c>
    </row>
    <row r="12" spans="1:28" ht="18">
      <c r="A12" s="33" t="s">
        <v>35</v>
      </c>
      <c r="B12" s="15">
        <f>'[1]Total'!$G$36</f>
        <v>59027.53251308547</v>
      </c>
      <c r="C12" s="6">
        <f>'[2]Total'!$G$36</f>
        <v>65423.69142769346</v>
      </c>
      <c r="D12" s="6">
        <f>'[3]Total'!$G$36</f>
        <v>69058.63418684888</v>
      </c>
      <c r="E12" s="6">
        <f>'[4]Total'!$G$36</f>
        <v>76922.26366500865</v>
      </c>
      <c r="F12" s="6">
        <f>'[5]Total'!$G$36</f>
        <v>84835.59424591748</v>
      </c>
      <c r="G12" s="6">
        <f>'[6]Total'!$G$36</f>
        <v>94386.05811638117</v>
      </c>
      <c r="H12" s="6">
        <f>'[7]Total'!$G$36</f>
        <v>103621.49404463501</v>
      </c>
      <c r="I12" s="6">
        <f>'[8]Total'!$G$36</f>
        <v>108679.48256528837</v>
      </c>
      <c r="J12" s="6">
        <f>'[9]Total'!$G$36</f>
        <v>115291.65642618171</v>
      </c>
      <c r="K12" s="28">
        <f t="shared" si="2"/>
        <v>0.4094184174560723</v>
      </c>
      <c r="L12" s="29">
        <f t="shared" si="0"/>
        <v>0.42326540843903715</v>
      </c>
      <c r="M12" s="29">
        <f t="shared" si="0"/>
        <v>0.4208292002395169</v>
      </c>
      <c r="N12" s="29">
        <f t="shared" si="0"/>
        <v>0.43729006626837663</v>
      </c>
      <c r="O12" s="29">
        <f t="shared" si="0"/>
        <v>0.42969513096671513</v>
      </c>
      <c r="P12" s="29">
        <f t="shared" si="0"/>
        <v>0.4377570840340856</v>
      </c>
      <c r="Q12" s="29">
        <f t="shared" si="0"/>
        <v>0.4399315374501603</v>
      </c>
      <c r="R12" s="29">
        <f t="shared" si="0"/>
        <v>0.44409318261657577</v>
      </c>
      <c r="S12" s="46">
        <f t="shared" si="0"/>
        <v>0.4524484779799599</v>
      </c>
      <c r="T12" s="29">
        <f>B12/Tabela1!B12</f>
        <v>0.046213282480484355</v>
      </c>
      <c r="U12" s="9">
        <f>C12/Tabela1!C12</f>
        <v>0.04500634017541538</v>
      </c>
      <c r="V12" s="9">
        <f>D12/Tabela1!D12</f>
        <v>0.04244582407243891</v>
      </c>
      <c r="W12" s="9">
        <f>E12/Tabela1!E12</f>
        <v>0.042213720517947244</v>
      </c>
      <c r="X12" s="9">
        <f>F12/Tabela1!F12</f>
        <v>0.04240912445700728</v>
      </c>
      <c r="Y12" s="9">
        <f>G12/Tabela1!G12</f>
        <v>0.04437837500205995</v>
      </c>
      <c r="Z12" s="9">
        <f>H12/Tabela1!H12</f>
        <v>0.0464817951370368</v>
      </c>
      <c r="AA12" s="9">
        <f>I12/Tabela1!I12</f>
        <v>0.04699947999562713</v>
      </c>
      <c r="AB12" s="9">
        <f>J12/Tabela1!J12</f>
        <v>0.04759598382452601</v>
      </c>
    </row>
    <row r="13" spans="1:28" ht="18">
      <c r="A13" s="33" t="s">
        <v>36</v>
      </c>
      <c r="B13" s="15">
        <f>'[1]Total'!$J$36+'[1]Total'!$P$36</f>
        <v>16895.050949521872</v>
      </c>
      <c r="C13" s="6">
        <f>'[2]Total'!$J$36+'[2]Total'!$P$36</f>
        <v>18983.664323347595</v>
      </c>
      <c r="D13" s="6">
        <f>'[3]Total'!$J$36+'[3]Total'!$P$36</f>
        <v>19518.5828681208</v>
      </c>
      <c r="E13" s="6">
        <f>'[4]Total'!$J$36+'[4]Total'!$P$36</f>
        <v>21921.471563881856</v>
      </c>
      <c r="F13" s="6">
        <f>'[5]Total'!$J$36+'[5]Total'!$P$36</f>
        <v>23975.376106604846</v>
      </c>
      <c r="G13" s="6">
        <f>'[6]Total'!$J$36+'[6]Total'!$P$36</f>
        <v>26449.688844566168</v>
      </c>
      <c r="H13" s="6">
        <f>'[7]Total'!$J$36+'[7]Total'!$P$36</f>
        <v>29019.559224724304</v>
      </c>
      <c r="I13" s="6">
        <f>'[8]Total'!$J$36+'[8]Total'!$P$36</f>
        <v>31674.964997986543</v>
      </c>
      <c r="J13" s="6">
        <f>'[9]Total'!$J$36+'[9]Total'!$P$36</f>
        <v>33392.042585312745</v>
      </c>
      <c r="K13" s="28">
        <f t="shared" si="2"/>
        <v>0.11718506141281673</v>
      </c>
      <c r="L13" s="29">
        <f t="shared" si="0"/>
        <v>0.12281680012464223</v>
      </c>
      <c r="M13" s="29">
        <f t="shared" si="0"/>
        <v>0.1189422541427012</v>
      </c>
      <c r="N13" s="29">
        <f t="shared" si="0"/>
        <v>0.12461986031270227</v>
      </c>
      <c r="O13" s="29">
        <f t="shared" si="0"/>
        <v>0.12143608431904851</v>
      </c>
      <c r="P13" s="29">
        <f t="shared" si="0"/>
        <v>0.12267212863079249</v>
      </c>
      <c r="Q13" s="29">
        <f t="shared" si="0"/>
        <v>0.12320435469073354</v>
      </c>
      <c r="R13" s="29">
        <f t="shared" si="0"/>
        <v>0.12943230574155576</v>
      </c>
      <c r="S13" s="46">
        <f t="shared" si="0"/>
        <v>0.13104312413136449</v>
      </c>
      <c r="T13" s="29">
        <f>B13/Tabela1!B13</f>
        <v>0.04955941083152746</v>
      </c>
      <c r="U13" s="9">
        <f>C13/Tabela1!C13</f>
        <v>0.04828900740054739</v>
      </c>
      <c r="V13" s="9">
        <f>D13/Tabela1!D13</f>
        <v>0.045195400636117725</v>
      </c>
      <c r="W13" s="9">
        <f>E13/Tabela1!E13</f>
        <v>0.04533885325195885</v>
      </c>
      <c r="X13" s="9">
        <f>F13/Tabela1!F13</f>
        <v>0.04655774449783449</v>
      </c>
      <c r="Y13" s="9">
        <f>G13/Tabela1!G13</f>
        <v>0.04851622762094564</v>
      </c>
      <c r="Z13" s="9">
        <f>H13/Tabela1!H13</f>
        <v>0.05063223068674593</v>
      </c>
      <c r="AA13" s="9">
        <f>I13/Tabela1!I13</f>
        <v>0.05208139175113131</v>
      </c>
      <c r="AB13" s="9">
        <f>J13/Tabela1!J13</f>
        <v>0.05271248681528513</v>
      </c>
    </row>
    <row r="14" spans="1:28" ht="18">
      <c r="A14" s="30" t="s">
        <v>43</v>
      </c>
      <c r="B14" s="14">
        <f aca="true" t="shared" si="3" ref="B14:I14">+B15+B16</f>
        <v>23533.904887515248</v>
      </c>
      <c r="C14" s="8">
        <f t="shared" si="3"/>
        <v>23942.458516788738</v>
      </c>
      <c r="D14" s="8">
        <f t="shared" si="3"/>
        <v>26954.823841619724</v>
      </c>
      <c r="E14" s="8">
        <f t="shared" si="3"/>
        <v>26357.514350606954</v>
      </c>
      <c r="F14" s="8">
        <f t="shared" si="3"/>
        <v>27620.767217228375</v>
      </c>
      <c r="G14" s="8">
        <f t="shared" si="3"/>
        <v>30863.543220240434</v>
      </c>
      <c r="H14" s="8">
        <f t="shared" si="3"/>
        <v>30841.923778852695</v>
      </c>
      <c r="I14" s="8">
        <f t="shared" si="3"/>
        <v>30929.814389470514</v>
      </c>
      <c r="J14" s="8">
        <f>+J15+J16</f>
        <v>30813.69793396114</v>
      </c>
      <c r="K14" s="31">
        <f t="shared" si="2"/>
        <v>0.16323254056862777</v>
      </c>
      <c r="L14" s="32">
        <f t="shared" si="0"/>
        <v>0.15489823735096703</v>
      </c>
      <c r="M14" s="32">
        <f t="shared" si="0"/>
        <v>0.16425718656952612</v>
      </c>
      <c r="N14" s="32">
        <f t="shared" si="0"/>
        <v>0.14983801370226235</v>
      </c>
      <c r="O14" s="32">
        <f t="shared" si="0"/>
        <v>0.13990011259194124</v>
      </c>
      <c r="P14" s="32">
        <f t="shared" si="0"/>
        <v>0.14314333019812348</v>
      </c>
      <c r="Q14" s="32">
        <f t="shared" si="0"/>
        <v>0.13094131744623136</v>
      </c>
      <c r="R14" s="32">
        <f t="shared" si="0"/>
        <v>0.12638742277511575</v>
      </c>
      <c r="S14" s="47">
        <f t="shared" si="0"/>
        <v>0.12092471531173991</v>
      </c>
      <c r="T14" s="32">
        <f>B14/Tabela1!B14</f>
        <v>0.03760040404143706</v>
      </c>
      <c r="U14" s="10">
        <f>C14/Tabela1!C14</f>
        <v>0.03433398129576496</v>
      </c>
      <c r="V14" s="10">
        <f>D14/Tabela1!D14</f>
        <v>0.03521186543978834</v>
      </c>
      <c r="W14" s="10">
        <f>E14/Tabela1!E14</f>
        <v>0.031836401194379034</v>
      </c>
      <c r="X14" s="10">
        <f>F14/Tabela1!F14</f>
        <v>0.03202991647617016</v>
      </c>
      <c r="Y14" s="10">
        <f>G14/Tabela1!G14</f>
        <v>0.03433345372050313</v>
      </c>
      <c r="Z14" s="10">
        <f>H14/Tabela1!H14</f>
        <v>0.033878449178743615</v>
      </c>
      <c r="AA14" s="10">
        <f>I14/Tabela1!I14</f>
        <v>0.03145226801344164</v>
      </c>
      <c r="AB14" s="10">
        <f>J14/Tabela1!J14</f>
        <v>0.028606479210998875</v>
      </c>
    </row>
    <row r="15" spans="1:28" ht="18">
      <c r="A15" s="33" t="s">
        <v>37</v>
      </c>
      <c r="B15" s="15">
        <f>'[1]Impostos'!$B$36</f>
        <v>22553.87870008207</v>
      </c>
      <c r="C15" s="6">
        <f>'[2]Impostos'!$B$36</f>
        <v>22938.02398832967</v>
      </c>
      <c r="D15" s="6">
        <f>'[3]Impostos'!$B$36</f>
        <v>25839.513776082902</v>
      </c>
      <c r="E15" s="6">
        <f>'[4]Impostos'!$B$36</f>
        <v>25103.79006620838</v>
      </c>
      <c r="F15" s="6">
        <f>'[5]Impostos'!$B$36</f>
        <v>26230.29250765663</v>
      </c>
      <c r="G15" s="6">
        <f>'[6]Impostos'!$B$36</f>
        <v>29318.8115200624</v>
      </c>
      <c r="H15" s="6">
        <f>'[7]Impostos'!$B$36</f>
        <v>29145.619375958377</v>
      </c>
      <c r="I15" s="6">
        <f>'[8]Impostos'!$B$36</f>
        <v>29120.46164701009</v>
      </c>
      <c r="J15" s="6">
        <f>'[9]Impostos'!$B$36</f>
        <v>28692.28736918695</v>
      </c>
      <c r="K15" s="28">
        <f t="shared" si="2"/>
        <v>0.15643502162040726</v>
      </c>
      <c r="L15" s="29">
        <f t="shared" si="0"/>
        <v>0.1483999432061255</v>
      </c>
      <c r="M15" s="29">
        <f t="shared" si="0"/>
        <v>0.15746071501422385</v>
      </c>
      <c r="N15" s="29">
        <f t="shared" si="0"/>
        <v>0.14271080307057216</v>
      </c>
      <c r="O15" s="29">
        <f t="shared" si="0"/>
        <v>0.13285731153955058</v>
      </c>
      <c r="P15" s="29">
        <f t="shared" si="0"/>
        <v>0.13597895382538472</v>
      </c>
      <c r="Q15" s="29">
        <f t="shared" si="0"/>
        <v>0.12373955095146026</v>
      </c>
      <c r="R15" s="29">
        <f t="shared" si="0"/>
        <v>0.11899392771138491</v>
      </c>
      <c r="S15" s="46">
        <f t="shared" si="0"/>
        <v>0.11259949030452317</v>
      </c>
      <c r="T15" s="29">
        <f>B15/Tabela1!B15</f>
        <v>0.03868543379424616</v>
      </c>
      <c r="U15" s="9">
        <f>C15/Tabela1!C15</f>
        <v>0.03497071139410031</v>
      </c>
      <c r="V15" s="9">
        <f>D15/Tabela1!D15</f>
        <v>0.03586325872702871</v>
      </c>
      <c r="W15" s="9">
        <f>E15/Tabela1!E15</f>
        <v>0.03227293309630546</v>
      </c>
      <c r="X15" s="9">
        <f>F15/Tabela1!F15</f>
        <v>0.03253495596772954</v>
      </c>
      <c r="Y15" s="9">
        <f>G15/Tabela1!G15</f>
        <v>0.034895620160372176</v>
      </c>
      <c r="Z15" s="9">
        <f>H15/Tabela1!H15</f>
        <v>0.03430890349916129</v>
      </c>
      <c r="AA15" s="9">
        <f>I15/Tabela1!I15</f>
        <v>0.031876050592587336</v>
      </c>
      <c r="AB15" s="9">
        <f>J15/Tabela1!J15</f>
        <v>0.028894811100188152</v>
      </c>
    </row>
    <row r="16" spans="1:28" ht="18">
      <c r="A16" s="34" t="s">
        <v>42</v>
      </c>
      <c r="B16" s="15">
        <f>'[1]Total'!$Q$36</f>
        <v>980.0261874331767</v>
      </c>
      <c r="C16" s="6">
        <f>'[2]Total'!$Q$36</f>
        <v>1004.4345284590672</v>
      </c>
      <c r="D16" s="6">
        <f>'[3]Total'!$Q$36</f>
        <v>1115.3100655368203</v>
      </c>
      <c r="E16" s="6">
        <f>'[4]Total'!$Q$36</f>
        <v>1253.7242843985748</v>
      </c>
      <c r="F16" s="6">
        <f>'[5]Total'!$Q$36</f>
        <v>1390.474709571743</v>
      </c>
      <c r="G16" s="6">
        <f>'[6]Total'!$Q$36</f>
        <v>1544.7317001780318</v>
      </c>
      <c r="H16" s="6">
        <f>'[7]Total'!$Q$36</f>
        <v>1696.3044028943168</v>
      </c>
      <c r="I16" s="6">
        <f>'[8]Total'!$Q$36</f>
        <v>1809.352742460426</v>
      </c>
      <c r="J16" s="6">
        <f>'[9]Total'!$Q$36</f>
        <v>2121.410564774188</v>
      </c>
      <c r="K16" s="28">
        <f t="shared" si="2"/>
        <v>0.006797518948220486</v>
      </c>
      <c r="L16" s="29">
        <f t="shared" si="0"/>
        <v>0.00649829414484152</v>
      </c>
      <c r="M16" s="29">
        <f t="shared" si="0"/>
        <v>0.006796471555302269</v>
      </c>
      <c r="N16" s="29">
        <f t="shared" si="0"/>
        <v>0.0071272106316901925</v>
      </c>
      <c r="O16" s="29">
        <f t="shared" si="0"/>
        <v>0.007042801052390667</v>
      </c>
      <c r="P16" s="29">
        <f t="shared" si="0"/>
        <v>0.007164376372738779</v>
      </c>
      <c r="Q16" s="29">
        <f t="shared" si="0"/>
        <v>0.007201766494771075</v>
      </c>
      <c r="R16" s="29">
        <f t="shared" si="0"/>
        <v>0.007393495063730828</v>
      </c>
      <c r="S16" s="46">
        <f t="shared" si="0"/>
        <v>0.00832522500721674</v>
      </c>
      <c r="T16" s="29">
        <f>B16/Tabela1!B16</f>
        <v>0.022850825112692985</v>
      </c>
      <c r="U16" s="9">
        <f>C16/Tabela1!C16</f>
        <v>0.02425057409544091</v>
      </c>
      <c r="V16" s="9">
        <f>D16/Tabela1!D16</f>
        <v>0.024783015921978985</v>
      </c>
      <c r="W16" s="9">
        <f>E16/Tabela1!E16</f>
        <v>0.025051438364675997</v>
      </c>
      <c r="X16" s="9">
        <f>F16/Tabela1!F16</f>
        <v>0.02477504649653879</v>
      </c>
      <c r="Y16" s="9">
        <f>G16/Tabela1!G16</f>
        <v>0.02629375308818928</v>
      </c>
      <c r="Z16" s="9">
        <f>H16/Tabela1!H16</f>
        <v>0.027870406198973397</v>
      </c>
      <c r="AA16" s="9">
        <f>I16/Tabela1!I16</f>
        <v>0.025908596461143622</v>
      </c>
      <c r="AB16" s="9">
        <f>J16/Tabela1!J16</f>
        <v>0.025204778176413412</v>
      </c>
    </row>
    <row r="17" spans="1:28" ht="18">
      <c r="A17" s="35" t="s">
        <v>41</v>
      </c>
      <c r="B17" s="14">
        <f>'[1]Total'!$V$36</f>
        <v>44717.613244656546</v>
      </c>
      <c r="C17" s="8">
        <f>'[2]Total'!$V$36</f>
        <v>46219.13968701818</v>
      </c>
      <c r="D17" s="8">
        <f>'[3]Total'!$V$36</f>
        <v>48569.29557802745</v>
      </c>
      <c r="E17" s="8">
        <f>'[4]Total'!$V$36</f>
        <v>50705.475952656285</v>
      </c>
      <c r="F17" s="8">
        <f>'[5]Total'!$V$36</f>
        <v>61000.32095755197</v>
      </c>
      <c r="G17" s="8">
        <f>'[6]Total'!$V$36</f>
        <v>63913.57265721663</v>
      </c>
      <c r="H17" s="8">
        <f>'[7]Total'!$V$36</f>
        <v>72057.06776245186</v>
      </c>
      <c r="I17" s="8">
        <f>'[8]Total'!$V$36</f>
        <v>73437.9873845537</v>
      </c>
      <c r="J17" s="8">
        <f>'[9]Total'!$V$36</f>
        <v>75319.80774693872</v>
      </c>
      <c r="K17" s="31">
        <f t="shared" si="2"/>
        <v>0.3101639805624831</v>
      </c>
      <c r="L17" s="32">
        <f t="shared" si="0"/>
        <v>0.29901955408535347</v>
      </c>
      <c r="M17" s="32">
        <f t="shared" si="0"/>
        <v>0.2959713590482557</v>
      </c>
      <c r="N17" s="32">
        <f t="shared" si="0"/>
        <v>0.2882520597166588</v>
      </c>
      <c r="O17" s="32">
        <f t="shared" si="0"/>
        <v>0.3089686721222952</v>
      </c>
      <c r="P17" s="32">
        <f t="shared" si="0"/>
        <v>0.29642745713699836</v>
      </c>
      <c r="Q17" s="32">
        <f t="shared" si="0"/>
        <v>0.3059227904128748</v>
      </c>
      <c r="R17" s="32">
        <f t="shared" si="0"/>
        <v>0.30008708886675267</v>
      </c>
      <c r="S17" s="47">
        <f t="shared" si="0"/>
        <v>0.2955836825769356</v>
      </c>
      <c r="T17" s="32">
        <f>B17/Tabela1!B17</f>
        <v>0.027237573561001326</v>
      </c>
      <c r="U17" s="10">
        <f>C17/Tabela1!C17</f>
        <v>0.02522519427473387</v>
      </c>
      <c r="V17" s="10">
        <f>D17/Tabela1!D17</f>
        <v>0.024401751795882325</v>
      </c>
      <c r="W17" s="10">
        <f>E17/Tabela1!E17</f>
        <v>0.02306890486066893</v>
      </c>
      <c r="X17" s="10">
        <f>F17/Tabela1!F17</f>
        <v>0.02540366458741611</v>
      </c>
      <c r="Y17" s="10">
        <f>G17/Tabela1!G17</f>
        <v>0.026357938470465723</v>
      </c>
      <c r="Z17" s="10">
        <f>H17/Tabela1!H17</f>
        <v>0.02818558485413081</v>
      </c>
      <c r="AA17" s="53">
        <f>I17/Tabela1!I17</f>
        <v>0.027386364313721476</v>
      </c>
      <c r="AB17" s="53">
        <f>J17/Tabela1!J17</f>
        <v>0.02623277564056229</v>
      </c>
    </row>
    <row r="18" spans="1:28" ht="18">
      <c r="A18" s="36" t="s">
        <v>38</v>
      </c>
      <c r="B18" s="37">
        <f aca="true" t="shared" si="4" ref="B18:I18">B11+B14+B17</f>
        <v>144174.10159477915</v>
      </c>
      <c r="C18" s="38">
        <f t="shared" si="4"/>
        <v>154568.953954848</v>
      </c>
      <c r="D18" s="38">
        <f t="shared" si="4"/>
        <v>164101.33647461687</v>
      </c>
      <c r="E18" s="38">
        <f t="shared" si="4"/>
        <v>175906.72553215374</v>
      </c>
      <c r="F18" s="38">
        <f t="shared" si="4"/>
        <v>197432.05852730267</v>
      </c>
      <c r="G18" s="38">
        <f t="shared" si="4"/>
        <v>215612.86283840443</v>
      </c>
      <c r="H18" s="38">
        <f t="shared" si="4"/>
        <v>235540.04481066388</v>
      </c>
      <c r="I18" s="38">
        <f t="shared" si="4"/>
        <v>244722.24933729914</v>
      </c>
      <c r="J18" s="38">
        <f>J11+J14+J17</f>
        <v>254817.20469239433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0.037102361877546716</v>
      </c>
      <c r="U18" s="40">
        <f>C18/Tabela1!C18</f>
        <v>0.0353188898854917</v>
      </c>
      <c r="V18" s="40">
        <f>D18/Tabela1!D18</f>
        <v>0.034082973289347195</v>
      </c>
      <c r="W18" s="40">
        <f>E18/Tabela1!E18</f>
        <v>0.032993116530368245</v>
      </c>
      <c r="X18" s="40">
        <f>F18/Tabela1!F18</f>
        <v>0.03416398542147324</v>
      </c>
      <c r="Y18" s="40">
        <f>G18/Tabela1!G18</f>
        <v>0.03596072756393849</v>
      </c>
      <c r="Z18" s="40">
        <f>H18/Tabela1!H18</f>
        <v>0.03757022200954624</v>
      </c>
      <c r="AA18" s="52">
        <f>I18/Tabela1!I18</f>
        <v>0.037160888272105605</v>
      </c>
      <c r="AB18" s="52">
        <f>J18/Tabela1!J18</f>
        <v>0.036380935890981424</v>
      </c>
    </row>
    <row r="19" spans="1:28" ht="18">
      <c r="A19" s="41" t="s">
        <v>39</v>
      </c>
      <c r="B19" s="16">
        <f>'[10]PIB_UF'!B$36</f>
        <v>144174.10159477917</v>
      </c>
      <c r="C19" s="7">
        <f>'[10]PIB_UF'!C$36</f>
        <v>154568.95395484797</v>
      </c>
      <c r="D19" s="7">
        <f>'[10]PIB_UF'!D$36</f>
        <v>164101.33647461684</v>
      </c>
      <c r="E19" s="7">
        <f>'[10]PIB_UF'!E$36</f>
        <v>175906.72553215377</v>
      </c>
      <c r="F19" s="7">
        <f>'[10]PIB_UF'!F$36</f>
        <v>197432.05852730293</v>
      </c>
      <c r="G19" s="7">
        <f>'[10]PIB_UF'!G$36</f>
        <v>215612.86283840443</v>
      </c>
      <c r="H19" s="7">
        <f>'[10]PIB_UF'!H$36</f>
        <v>235540.04481066382</v>
      </c>
      <c r="I19" s="7">
        <f>'[10]PIB_UF'!I$36</f>
        <v>244722.24933729914</v>
      </c>
      <c r="J19" s="7">
        <f>'[10]PIB_UF'!J$36</f>
        <v>254817.20469239424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69" zoomScaleNormal="69" zoomScalePageLayoutView="0" workbookViewId="0" topLeftCell="D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'[1]Total'!$E$10</f>
        <v>20956.95784543574</v>
      </c>
      <c r="C10" s="6">
        <f>'[2]Total'!$E$10</f>
        <v>24191.730511017027</v>
      </c>
      <c r="D10" s="6">
        <f>'[3]Total'!$E$10</f>
        <v>26562.867624969454</v>
      </c>
      <c r="E10" s="6">
        <f>'[4]Total'!$E$10</f>
        <v>27686.66544988866</v>
      </c>
      <c r="F10" s="6">
        <f>'[5]Total'!$E$10</f>
        <v>30376.184442432026</v>
      </c>
      <c r="G10" s="6">
        <f>'[6]Total'!$E$10</f>
        <v>32574.075514326192</v>
      </c>
      <c r="H10" s="6">
        <f>'[7]Total'!$E$10</f>
        <v>35384.835519677516</v>
      </c>
      <c r="I10" s="6">
        <f>'[8]Total'!$E$10</f>
        <v>39281.04810618782</v>
      </c>
      <c r="J10" s="6">
        <f>'[9]Total'!$E$10</f>
        <v>40259.78947293659</v>
      </c>
      <c r="K10" s="28">
        <f>B10/B$18</f>
        <v>0.8765708967914024</v>
      </c>
      <c r="L10" s="29">
        <f aca="true" t="shared" si="0" ref="L10:S18">C10/C$18</f>
        <v>0.8773157241131936</v>
      </c>
      <c r="M10" s="29">
        <f t="shared" si="0"/>
        <v>0.8821145132632836</v>
      </c>
      <c r="N10" s="29">
        <f t="shared" si="0"/>
        <v>0.8896339593028106</v>
      </c>
      <c r="O10" s="29">
        <f t="shared" si="0"/>
        <v>0.8926038180894647</v>
      </c>
      <c r="P10" s="29">
        <f t="shared" si="0"/>
        <v>0.8908945960062322</v>
      </c>
      <c r="Q10" s="29">
        <f t="shared" si="0"/>
        <v>0.8967185407367624</v>
      </c>
      <c r="R10" s="29">
        <f t="shared" si="0"/>
        <v>0.902677520228451</v>
      </c>
      <c r="S10" s="46">
        <f t="shared" si="0"/>
        <v>0.8963754899860472</v>
      </c>
      <c r="T10" s="29">
        <f>B10/Tabela1!B10</f>
        <v>0.006345132626901625</v>
      </c>
      <c r="U10" s="9">
        <f>C10/Tabela1!C10</f>
        <v>0.006502347561503002</v>
      </c>
      <c r="V10" s="9">
        <f>D10/Tabela1!D10</f>
        <v>0.006487832749459558</v>
      </c>
      <c r="W10" s="9">
        <f>E10/Tabela1!E10</f>
        <v>0.006079957101359836</v>
      </c>
      <c r="X10" s="9">
        <f>F10/Tabela1!F10</f>
        <v>0.006108548022563031</v>
      </c>
      <c r="Y10" s="9">
        <f>G10/Tabela1!G10</f>
        <v>0.006318191713114752</v>
      </c>
      <c r="Z10" s="9">
        <f>H10/Tabela1!H10</f>
        <v>0.006528781852923878</v>
      </c>
      <c r="AA10" s="9">
        <f>I10/Tabela1!I10</f>
        <v>0.006925521966645473</v>
      </c>
      <c r="AB10" s="9">
        <f>J10/Tabela1!J10</f>
        <v>0.006697518689923995</v>
      </c>
    </row>
    <row r="11" spans="1:28" ht="18">
      <c r="A11" s="30" t="s">
        <v>34</v>
      </c>
      <c r="B11" s="14">
        <f>+B12+B13</f>
        <v>11434.561612905356</v>
      </c>
      <c r="C11" s="8">
        <f aca="true" t="shared" si="1" ref="C11:I11">+C12+C13</f>
        <v>13780.629441203702</v>
      </c>
      <c r="D11" s="8">
        <f t="shared" si="1"/>
        <v>14725.264962958556</v>
      </c>
      <c r="E11" s="8">
        <f t="shared" si="1"/>
        <v>15709.295924081845</v>
      </c>
      <c r="F11" s="8">
        <f t="shared" si="1"/>
        <v>17237.081994605825</v>
      </c>
      <c r="G11" s="8">
        <f t="shared" si="1"/>
        <v>17749.307968062072</v>
      </c>
      <c r="H11" s="8">
        <f t="shared" si="1"/>
        <v>18559.71643451997</v>
      </c>
      <c r="I11" s="8">
        <f t="shared" si="1"/>
        <v>20181.68865651531</v>
      </c>
      <c r="J11" s="8">
        <f>+J12+J13</f>
        <v>20684.671479752637</v>
      </c>
      <c r="K11" s="31">
        <f aca="true" t="shared" si="2" ref="K11:K18">B11/B$18</f>
        <v>0.4782757116450453</v>
      </c>
      <c r="L11" s="32">
        <f t="shared" si="0"/>
        <v>0.49975601751348026</v>
      </c>
      <c r="M11" s="32">
        <f t="shared" si="0"/>
        <v>0.4890048062153834</v>
      </c>
      <c r="N11" s="32">
        <f t="shared" si="0"/>
        <v>0.5047745152299169</v>
      </c>
      <c r="O11" s="32">
        <f t="shared" si="0"/>
        <v>0.506511449134277</v>
      </c>
      <c r="P11" s="32">
        <f t="shared" si="0"/>
        <v>0.4854401023489477</v>
      </c>
      <c r="Q11" s="32">
        <f t="shared" si="0"/>
        <v>0.4703382562961404</v>
      </c>
      <c r="R11" s="32">
        <f t="shared" si="0"/>
        <v>0.46377470940283144</v>
      </c>
      <c r="S11" s="47">
        <f t="shared" si="0"/>
        <v>0.4605397289851072</v>
      </c>
      <c r="T11" s="32">
        <f>B11/Tabela1!B11</f>
        <v>0.007066266392021551</v>
      </c>
      <c r="U11" s="10">
        <f>C11/Tabela1!C11</f>
        <v>0.007461972719669361</v>
      </c>
      <c r="V11" s="10">
        <f>D11/Tabela1!D11</f>
        <v>0.007152165701384632</v>
      </c>
      <c r="W11" s="10">
        <f>E11/Tabela1!E11</f>
        <v>0.006813205253247844</v>
      </c>
      <c r="X11" s="10">
        <f>F11/Tabela1!F11</f>
        <v>0.006852705107920874</v>
      </c>
      <c r="Y11" s="10">
        <f>G11/Tabela1!G11</f>
        <v>0.006642655357393311</v>
      </c>
      <c r="Z11" s="10">
        <f>H11/Tabela1!H11</f>
        <v>0.0066227083988786815</v>
      </c>
      <c r="AA11" s="10">
        <f>I11/Tabela1!I11</f>
        <v>0.00691026638474887</v>
      </c>
      <c r="AB11" s="10">
        <f>J11/Tabela1!J11</f>
        <v>0.006769047137909995</v>
      </c>
    </row>
    <row r="12" spans="1:28" ht="18">
      <c r="A12" s="33" t="s">
        <v>35</v>
      </c>
      <c r="B12" s="15">
        <f>'[1]Total'!$G$10</f>
        <v>9071.334846306541</v>
      </c>
      <c r="C12" s="6">
        <f>'[2]Total'!$G$10</f>
        <v>10882.278893162167</v>
      </c>
      <c r="D12" s="6">
        <f>'[3]Total'!$G$10</f>
        <v>11697.915445014487</v>
      </c>
      <c r="E12" s="6">
        <f>'[4]Total'!$G$10</f>
        <v>12446.356705242291</v>
      </c>
      <c r="F12" s="6">
        <f>'[5]Total'!$G$10</f>
        <v>13671.19854135675</v>
      </c>
      <c r="G12" s="6">
        <f>'[6]Total'!$G$10</f>
        <v>14173.961890498698</v>
      </c>
      <c r="H12" s="6">
        <f>'[7]Total'!$G$10</f>
        <v>14839.92128334791</v>
      </c>
      <c r="I12" s="6">
        <f>'[8]Total'!$G$10</f>
        <v>16082.242558042075</v>
      </c>
      <c r="J12" s="6">
        <f>'[9]Total'!$G$10</f>
        <v>16425.72211784163</v>
      </c>
      <c r="K12" s="28">
        <f t="shared" si="2"/>
        <v>0.3794285496954337</v>
      </c>
      <c r="L12" s="29">
        <f t="shared" si="0"/>
        <v>0.3946470213368346</v>
      </c>
      <c r="M12" s="29">
        <f t="shared" si="0"/>
        <v>0.3884708960893249</v>
      </c>
      <c r="N12" s="29">
        <f t="shared" si="0"/>
        <v>0.39992904218172337</v>
      </c>
      <c r="O12" s="29">
        <f t="shared" si="0"/>
        <v>0.40172800632682565</v>
      </c>
      <c r="P12" s="29">
        <f t="shared" si="0"/>
        <v>0.3876550862261601</v>
      </c>
      <c r="Q12" s="29">
        <f t="shared" si="0"/>
        <v>0.37607162397157406</v>
      </c>
      <c r="R12" s="29">
        <f t="shared" si="0"/>
        <v>0.3695695387954541</v>
      </c>
      <c r="S12" s="46">
        <f t="shared" si="0"/>
        <v>0.36571514418008677</v>
      </c>
      <c r="T12" s="29">
        <f>B12/Tabela1!B12</f>
        <v>0.007102044450773742</v>
      </c>
      <c r="U12" s="9">
        <f>C12/Tabela1!C12</f>
        <v>0.007486149666297825</v>
      </c>
      <c r="V12" s="9">
        <f>D12/Tabela1!D12</f>
        <v>0.007189943253872035</v>
      </c>
      <c r="W12" s="9">
        <f>E12/Tabela1!E12</f>
        <v>0.006830363517510216</v>
      </c>
      <c r="X12" s="9">
        <f>F12/Tabela1!F12</f>
        <v>0.006834201676435544</v>
      </c>
      <c r="Y12" s="9">
        <f>G12/Tabela1!G12</f>
        <v>0.006664304120698189</v>
      </c>
      <c r="Z12" s="9">
        <f>H12/Tabela1!H12</f>
        <v>0.006656786676374344</v>
      </c>
      <c r="AA12" s="9">
        <f>I12/Tabela1!I12</f>
        <v>0.006954919360583507</v>
      </c>
      <c r="AB12" s="9">
        <f>J12/Tabela1!J12</f>
        <v>0.006781049283713907</v>
      </c>
    </row>
    <row r="13" spans="1:28" ht="18">
      <c r="A13" s="33" t="s">
        <v>36</v>
      </c>
      <c r="B13" s="15">
        <f>'[1]Total'!$J$10+'[1]Total'!$P$10</f>
        <v>2363.2267665988147</v>
      </c>
      <c r="C13" s="6">
        <f>'[2]Total'!$J$10+'[2]Total'!$P$10</f>
        <v>2898.3505480415342</v>
      </c>
      <c r="D13" s="6">
        <f>'[3]Total'!$J$10+'[3]Total'!$P$10</f>
        <v>3027.349517944069</v>
      </c>
      <c r="E13" s="6">
        <f>'[4]Total'!$J$10+'[4]Total'!$P$10</f>
        <v>3262.939218839555</v>
      </c>
      <c r="F13" s="6">
        <f>'[5]Total'!$J$10+'[5]Total'!$P$10</f>
        <v>3565.8834532490755</v>
      </c>
      <c r="G13" s="6">
        <f>'[6]Total'!$J$10+'[6]Total'!$P$10</f>
        <v>3575.3460775633735</v>
      </c>
      <c r="H13" s="6">
        <f>'[7]Total'!$J$10+'[7]Total'!$P$10</f>
        <v>3719.79515117206</v>
      </c>
      <c r="I13" s="6">
        <f>'[8]Total'!$J$10+'[8]Total'!$P$10</f>
        <v>4099.446098473238</v>
      </c>
      <c r="J13" s="6">
        <f>'[9]Total'!$J$10+'[9]Total'!$P$10</f>
        <v>4258.949361911007</v>
      </c>
      <c r="K13" s="28">
        <f t="shared" si="2"/>
        <v>0.09884716194961157</v>
      </c>
      <c r="L13" s="29">
        <f t="shared" si="0"/>
        <v>0.10510899617664562</v>
      </c>
      <c r="M13" s="29">
        <f t="shared" si="0"/>
        <v>0.10053391012605851</v>
      </c>
      <c r="N13" s="29">
        <f t="shared" si="0"/>
        <v>0.10484547304819357</v>
      </c>
      <c r="O13" s="29">
        <f t="shared" si="0"/>
        <v>0.10478344280745136</v>
      </c>
      <c r="P13" s="29">
        <f t="shared" si="0"/>
        <v>0.09778501612278763</v>
      </c>
      <c r="Q13" s="29">
        <f t="shared" si="0"/>
        <v>0.0942666323245663</v>
      </c>
      <c r="R13" s="29">
        <f t="shared" si="0"/>
        <v>0.09420517060737735</v>
      </c>
      <c r="S13" s="46">
        <f t="shared" si="0"/>
        <v>0.09482458480502039</v>
      </c>
      <c r="T13" s="29">
        <f>B13/Tabela1!B13</f>
        <v>0.006932215035270278</v>
      </c>
      <c r="U13" s="9">
        <f>C13/Tabela1!C13</f>
        <v>0.007372574055243188</v>
      </c>
      <c r="V13" s="9">
        <f>D13/Tabela1!D13</f>
        <v>0.007009846731880743</v>
      </c>
      <c r="W13" s="9">
        <f>E13/Tabela1!E13</f>
        <v>0.006748539758470072</v>
      </c>
      <c r="X13" s="9">
        <f>F13/Tabela1!F13</f>
        <v>0.006924583372007681</v>
      </c>
      <c r="Y13" s="9">
        <f>G13/Tabela1!G13</f>
        <v>0.006558198288913177</v>
      </c>
      <c r="Z13" s="9">
        <f>H13/Tabela1!H13</f>
        <v>0.006490158060054822</v>
      </c>
      <c r="AA13" s="9">
        <f>I13/Tabela1!I13</f>
        <v>0.006740492317222867</v>
      </c>
      <c r="AB13" s="9">
        <f>J13/Tabela1!J13</f>
        <v>0.006723153024051473</v>
      </c>
    </row>
    <row r="14" spans="1:28" ht="18">
      <c r="A14" s="30" t="s">
        <v>43</v>
      </c>
      <c r="B14" s="14">
        <f>+B15+B16</f>
        <v>3129.537430417212</v>
      </c>
      <c r="C14" s="8">
        <f aca="true" t="shared" si="3" ref="C14:I14">+C15+C16</f>
        <v>3579.7450078431657</v>
      </c>
      <c r="D14" s="8">
        <f t="shared" si="3"/>
        <v>3743.1629884289296</v>
      </c>
      <c r="E14" s="8">
        <f t="shared" si="3"/>
        <v>3656.0872066618813</v>
      </c>
      <c r="F14" s="8">
        <f t="shared" si="3"/>
        <v>3912.5563347952857</v>
      </c>
      <c r="G14" s="8">
        <f t="shared" si="3"/>
        <v>4257.603682700249</v>
      </c>
      <c r="H14" s="8">
        <f t="shared" si="3"/>
        <v>4355.252495067286</v>
      </c>
      <c r="I14" s="8">
        <f t="shared" si="3"/>
        <v>4592.412838293421</v>
      </c>
      <c r="J14" s="8">
        <f>+J15+J16</f>
        <v>5067.403046405009</v>
      </c>
      <c r="K14" s="31">
        <f t="shared" si="2"/>
        <v>0.13089979242958383</v>
      </c>
      <c r="L14" s="32">
        <f t="shared" si="0"/>
        <v>0.12981983997656918</v>
      </c>
      <c r="M14" s="32">
        <f t="shared" si="0"/>
        <v>0.12430504282223256</v>
      </c>
      <c r="N14" s="32">
        <f t="shared" si="0"/>
        <v>0.1174781897482726</v>
      </c>
      <c r="O14" s="32">
        <f t="shared" si="0"/>
        <v>0.1149704213031432</v>
      </c>
      <c r="P14" s="32">
        <f t="shared" si="0"/>
        <v>0.11644462821932357</v>
      </c>
      <c r="Q14" s="32">
        <f t="shared" si="0"/>
        <v>0.11037032120002555</v>
      </c>
      <c r="R14" s="32">
        <f t="shared" si="0"/>
        <v>0.10553353417479167</v>
      </c>
      <c r="S14" s="47">
        <f t="shared" si="0"/>
        <v>0.1128246309318507</v>
      </c>
      <c r="T14" s="32">
        <f>B14/Tabela1!B14</f>
        <v>0.005000099745831509</v>
      </c>
      <c r="U14" s="10">
        <f>C14/Tabela1!C14</f>
        <v>0.005133428467954177</v>
      </c>
      <c r="V14" s="10">
        <f>D14/Tabela1!D14</f>
        <v>0.004889801997675951</v>
      </c>
      <c r="W14" s="10">
        <f>E14/Tabela1!E14</f>
        <v>0.004416071165308647</v>
      </c>
      <c r="X14" s="10">
        <f>F14/Tabela1!F14</f>
        <v>0.004537124245181581</v>
      </c>
      <c r="Y14" s="10">
        <f>G14/Tabela1!G14</f>
        <v>0.004736275351054587</v>
      </c>
      <c r="Z14" s="10">
        <f>H14/Tabela1!H14</f>
        <v>0.004784046591020469</v>
      </c>
      <c r="AA14" s="10">
        <f>I14/Tabela1!I14</f>
        <v>0.004669985975329599</v>
      </c>
      <c r="AB14" s="10">
        <f>J14/Tabela1!J14</f>
        <v>0.004704419450447387</v>
      </c>
    </row>
    <row r="15" spans="1:28" ht="18">
      <c r="A15" s="33" t="s">
        <v>37</v>
      </c>
      <c r="B15" s="15">
        <f>'[1]Impostos'!$B$10</f>
        <v>2950.929037583681</v>
      </c>
      <c r="C15" s="6">
        <f>'[2]Impostos'!$B$10</f>
        <v>3382.9838661480017</v>
      </c>
      <c r="D15" s="6">
        <f>'[3]Impostos'!$B$10</f>
        <v>3549.852691470085</v>
      </c>
      <c r="E15" s="6">
        <f>'[4]Impostos'!$B$10</f>
        <v>3434.747082054453</v>
      </c>
      <c r="F15" s="6">
        <f>'[5]Impostos'!$B$10</f>
        <v>3654.7975305662762</v>
      </c>
      <c r="G15" s="6">
        <f>'[6]Impostos'!$B$10</f>
        <v>3989.2571855820297</v>
      </c>
      <c r="H15" s="6">
        <f>'[7]Impostos'!$B$10</f>
        <v>4075.5234582963403</v>
      </c>
      <c r="I15" s="6">
        <f>'[8]Impostos'!$B$10</f>
        <v>4235.099383833322</v>
      </c>
      <c r="J15" s="6">
        <f>'[9]Impostos'!$B$10</f>
        <v>4654.1890134266005</v>
      </c>
      <c r="K15" s="28">
        <f t="shared" si="2"/>
        <v>0.12342910320859761</v>
      </c>
      <c r="L15" s="29">
        <f t="shared" si="0"/>
        <v>0.1226842758868064</v>
      </c>
      <c r="M15" s="29">
        <f t="shared" si="0"/>
        <v>0.11788548673671645</v>
      </c>
      <c r="N15" s="29">
        <f t="shared" si="0"/>
        <v>0.11036604069718939</v>
      </c>
      <c r="O15" s="29">
        <f t="shared" si="0"/>
        <v>0.1073961819105354</v>
      </c>
      <c r="P15" s="29">
        <f t="shared" si="0"/>
        <v>0.10910540399376788</v>
      </c>
      <c r="Q15" s="29">
        <f t="shared" si="0"/>
        <v>0.10328145926323765</v>
      </c>
      <c r="R15" s="29">
        <f t="shared" si="0"/>
        <v>0.0973224797715489</v>
      </c>
      <c r="S15" s="46">
        <f t="shared" si="0"/>
        <v>0.10362451001395274</v>
      </c>
      <c r="T15" s="29">
        <f>B15/Tabela1!B15</f>
        <v>0.005061567078240366</v>
      </c>
      <c r="U15" s="9">
        <f>C15/Tabela1!C15</f>
        <v>0.0051576087152995585</v>
      </c>
      <c r="V15" s="9">
        <f>D15/Tabela1!D15</f>
        <v>0.004926922643369109</v>
      </c>
      <c r="W15" s="9">
        <f>E15/Tabela1!E15</f>
        <v>0.0044156425181026936</v>
      </c>
      <c r="X15" s="9">
        <f>F15/Tabela1!F15</f>
        <v>0.0045332577474395674</v>
      </c>
      <c r="Y15" s="9">
        <f>G15/Tabela1!G15</f>
        <v>0.004748064340017611</v>
      </c>
      <c r="Z15" s="9">
        <f>H15/Tabela1!H15</f>
        <v>0.00479752168707032</v>
      </c>
      <c r="AA15" s="9">
        <f>I15/Tabela1!I15</f>
        <v>0.004635855154362473</v>
      </c>
      <c r="AB15" s="9">
        <f>J15/Tabela1!J15</f>
        <v>0.004687040480151983</v>
      </c>
    </row>
    <row r="16" spans="1:28" ht="18">
      <c r="A16" s="34" t="s">
        <v>42</v>
      </c>
      <c r="B16" s="15">
        <f>'[1]Total'!$Q$10</f>
        <v>178.60839283353087</v>
      </c>
      <c r="C16" s="6">
        <f>'[2]Total'!$Q$10</f>
        <v>196.76114169516393</v>
      </c>
      <c r="D16" s="6">
        <f>'[3]Total'!$Q$10</f>
        <v>193.3102969588443</v>
      </c>
      <c r="E16" s="6">
        <f>'[4]Total'!$Q$10</f>
        <v>221.34012460742815</v>
      </c>
      <c r="F16" s="6">
        <f>'[5]Total'!$Q$10</f>
        <v>257.75880422900934</v>
      </c>
      <c r="G16" s="6">
        <f>'[6]Total'!$Q$10</f>
        <v>268.34649711821896</v>
      </c>
      <c r="H16" s="6">
        <f>'[7]Total'!$Q$10</f>
        <v>279.7290367709455</v>
      </c>
      <c r="I16" s="6">
        <f>'[8]Total'!$Q$10</f>
        <v>357.3134544600999</v>
      </c>
      <c r="J16" s="6">
        <f>'[9]Total'!$Q$10</f>
        <v>413.2140329784084</v>
      </c>
      <c r="K16" s="28">
        <f t="shared" si="2"/>
        <v>0.0074706892209862145</v>
      </c>
      <c r="L16" s="29">
        <f t="shared" si="0"/>
        <v>0.007135564089762769</v>
      </c>
      <c r="M16" s="29">
        <f t="shared" si="0"/>
        <v>0.006419556085516118</v>
      </c>
      <c r="N16" s="29">
        <f t="shared" si="0"/>
        <v>0.007112149051083204</v>
      </c>
      <c r="O16" s="29">
        <f t="shared" si="0"/>
        <v>0.007574239392607792</v>
      </c>
      <c r="P16" s="29">
        <f t="shared" si="0"/>
        <v>0.0073392242255556905</v>
      </c>
      <c r="Q16" s="29">
        <f t="shared" si="0"/>
        <v>0.0070888619367879</v>
      </c>
      <c r="R16" s="29">
        <f t="shared" si="0"/>
        <v>0.008211054403242768</v>
      </c>
      <c r="S16" s="46">
        <f t="shared" si="0"/>
        <v>0.009200120917897948</v>
      </c>
      <c r="T16" s="29">
        <f>B16/Tabela1!B16</f>
        <v>0.004164530704008834</v>
      </c>
      <c r="U16" s="9">
        <f>C16/Tabela1!C16</f>
        <v>0.004750504398830582</v>
      </c>
      <c r="V16" s="9">
        <f>D16/Tabela1!D16</f>
        <v>0.004295498010329185</v>
      </c>
      <c r="W16" s="9">
        <f>E16/Tabela1!E16</f>
        <v>0.0044227335772574865</v>
      </c>
      <c r="X16" s="9">
        <f>F16/Tabela1!F16</f>
        <v>0.004592666314393297</v>
      </c>
      <c r="Y16" s="9">
        <f>G16/Tabela1!G16</f>
        <v>0.004567677698653918</v>
      </c>
      <c r="Z16" s="9">
        <f>H16/Tabela1!H16</f>
        <v>0.00459596866408625</v>
      </c>
      <c r="AA16" s="9">
        <f>I16/Tabela1!I16</f>
        <v>0.005116465067588348</v>
      </c>
      <c r="AB16" s="9">
        <f>J16/Tabela1!J16</f>
        <v>0.004909454215766373</v>
      </c>
    </row>
    <row r="17" spans="1:28" ht="18">
      <c r="A17" s="35" t="s">
        <v>41</v>
      </c>
      <c r="B17" s="14">
        <f>'[1]Total'!$V$10</f>
        <v>9343.787839696854</v>
      </c>
      <c r="C17" s="8">
        <f>'[2]Total'!$V$10</f>
        <v>10214.339928118161</v>
      </c>
      <c r="D17" s="8">
        <f>'[3]Total'!$V$10</f>
        <v>11644.292365052055</v>
      </c>
      <c r="E17" s="8">
        <f>'[4]Total'!$V$10</f>
        <v>11756.029401199385</v>
      </c>
      <c r="F17" s="8">
        <f>'[5]Total'!$V$10</f>
        <v>12881.343643597187</v>
      </c>
      <c r="G17" s="8">
        <f>'[6]Total'!$V$10</f>
        <v>14556.421049145902</v>
      </c>
      <c r="H17" s="8">
        <f>'[7]Total'!$V$10</f>
        <v>16545.3900483866</v>
      </c>
      <c r="I17" s="8">
        <f>'[8]Total'!$V$10</f>
        <v>18742.04599521241</v>
      </c>
      <c r="J17" s="8">
        <f>'[9]Total'!$V$10</f>
        <v>19161.90396020554</v>
      </c>
      <c r="K17" s="31">
        <f t="shared" si="2"/>
        <v>0.390824495925371</v>
      </c>
      <c r="L17" s="32">
        <f t="shared" si="0"/>
        <v>0.37042414250995054</v>
      </c>
      <c r="M17" s="32">
        <f t="shared" si="0"/>
        <v>0.38669015096238407</v>
      </c>
      <c r="N17" s="32">
        <f t="shared" si="0"/>
        <v>0.3777472950218105</v>
      </c>
      <c r="O17" s="32">
        <f t="shared" si="0"/>
        <v>0.3785181295625798</v>
      </c>
      <c r="P17" s="32">
        <f t="shared" si="0"/>
        <v>0.3981152694317288</v>
      </c>
      <c r="Q17" s="32">
        <f t="shared" si="0"/>
        <v>0.4192914225038341</v>
      </c>
      <c r="R17" s="32">
        <f t="shared" si="0"/>
        <v>0.4306917564223768</v>
      </c>
      <c r="S17" s="47">
        <f t="shared" si="0"/>
        <v>0.4266356400830421</v>
      </c>
      <c r="T17" s="32">
        <f>B17/Tabela1!B17</f>
        <v>0.005691316914203689</v>
      </c>
      <c r="U17" s="10">
        <f>C17/Tabela1!C17</f>
        <v>0.005574718846342391</v>
      </c>
      <c r="V17" s="10">
        <f>D17/Tabela1!D17</f>
        <v>0.005850221395000674</v>
      </c>
      <c r="W17" s="10">
        <f>E17/Tabela1!E17</f>
        <v>0.005348509578111714</v>
      </c>
      <c r="X17" s="10">
        <f>F17/Tabela1!F17</f>
        <v>0.005364452649108157</v>
      </c>
      <c r="Y17" s="10">
        <f>G17/Tabela1!G17</f>
        <v>0.006003063737671655</v>
      </c>
      <c r="Z17" s="10">
        <f>H17/Tabela1!H17</f>
        <v>0.006471835583025172</v>
      </c>
      <c r="AA17" s="53">
        <f>I17/Tabela1!I17</f>
        <v>0.006989250630217703</v>
      </c>
      <c r="AB17" s="53">
        <f>J17/Tabela1!J17</f>
        <v>0.006673807892911204</v>
      </c>
    </row>
    <row r="18" spans="1:28" ht="18">
      <c r="A18" s="36" t="s">
        <v>38</v>
      </c>
      <c r="B18" s="37">
        <f>B11+B14+B17</f>
        <v>23907.88688301942</v>
      </c>
      <c r="C18" s="38">
        <f aca="true" t="shared" si="4" ref="C18:I18">C11+C14+C17</f>
        <v>27574.71437716503</v>
      </c>
      <c r="D18" s="38">
        <f t="shared" si="4"/>
        <v>30112.72031643954</v>
      </c>
      <c r="E18" s="38">
        <f t="shared" si="4"/>
        <v>31121.41253194311</v>
      </c>
      <c r="F18" s="38">
        <f t="shared" si="4"/>
        <v>34030.9819729983</v>
      </c>
      <c r="G18" s="38">
        <f t="shared" si="4"/>
        <v>36563.33269990822</v>
      </c>
      <c r="H18" s="38">
        <f t="shared" si="4"/>
        <v>39460.358977973854</v>
      </c>
      <c r="I18" s="38">
        <f t="shared" si="4"/>
        <v>43516.14749002115</v>
      </c>
      <c r="J18" s="38">
        <f>J11+J14+J17</f>
        <v>44913.97848636319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0.006152554869766988</v>
      </c>
      <c r="U18" s="40">
        <f>C18/Tabela1!C18</f>
        <v>0.0063008015244475956</v>
      </c>
      <c r="V18" s="40">
        <f>D18/Tabela1!D18</f>
        <v>0.006254251575663091</v>
      </c>
      <c r="W18" s="40">
        <f>E18/Tabela1!E18</f>
        <v>0.0058371411732542075</v>
      </c>
      <c r="X18" s="40">
        <f>F18/Tabela1!F18</f>
        <v>0.005888780072883417</v>
      </c>
      <c r="Y18" s="40">
        <f>G18/Tabela1!G18</f>
        <v>0.006098170715522109</v>
      </c>
      <c r="Z18" s="40">
        <f>H18/Tabela1!H18</f>
        <v>0.006294192771214707</v>
      </c>
      <c r="AA18" s="52">
        <f>I18/Tabela1!I18</f>
        <v>0.0066078940484087636</v>
      </c>
      <c r="AB18" s="52">
        <f>J18/Tabela1!J18</f>
        <v>0.006412489195514941</v>
      </c>
    </row>
    <row r="19" spans="1:28" ht="18">
      <c r="A19" s="41" t="s">
        <v>39</v>
      </c>
      <c r="B19" s="16">
        <f>'[10]PIB_UF'!B$6</f>
        <v>23907.88688301942</v>
      </c>
      <c r="C19" s="7">
        <f>'[10]PIB_UF'!C$6</f>
        <v>27574.714377165044</v>
      </c>
      <c r="D19" s="7">
        <f>'[10]PIB_UF'!D$6</f>
        <v>30112.72031643961</v>
      </c>
      <c r="E19" s="7">
        <f>'[10]PIB_UF'!E$6</f>
        <v>31121.412531943082</v>
      </c>
      <c r="F19" s="7">
        <f>'[10]PIB_UF'!F$6</f>
        <v>34030.98197299821</v>
      </c>
      <c r="G19" s="7">
        <f>'[10]PIB_UF'!G$6</f>
        <v>36563.33269990805</v>
      </c>
      <c r="H19" s="7">
        <f>'[10]PIB_UF'!H$6</f>
        <v>39460.35897797381</v>
      </c>
      <c r="I19" s="7">
        <f>'[10]PIB_UF'!I$6</f>
        <v>43516.14749002116</v>
      </c>
      <c r="J19" s="7">
        <f>'[10]PIB_UF'!J$6</f>
        <v>44913.97848636324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  <row r="22" spans="5:8" ht="14.25">
      <c r="E22" s="1"/>
      <c r="F22" s="1"/>
      <c r="G22" s="1"/>
      <c r="H22" s="1"/>
    </row>
    <row r="23" spans="5:8" ht="14.25">
      <c r="E23" s="1"/>
      <c r="F23" s="1"/>
      <c r="G23" s="1"/>
      <c r="H23" s="1"/>
    </row>
    <row r="24" spans="5:8" ht="14.25">
      <c r="E24" s="1"/>
      <c r="F24" s="1"/>
      <c r="G24" s="1"/>
      <c r="H24" s="1"/>
    </row>
    <row r="25" spans="5:8" ht="14.25">
      <c r="E25" s="1"/>
      <c r="F25" s="1"/>
      <c r="G25" s="1"/>
      <c r="H25" s="1"/>
    </row>
    <row r="26" spans="5:8" ht="14.25">
      <c r="E26" s="1"/>
      <c r="F26" s="1"/>
      <c r="G26" s="1"/>
      <c r="H26" s="1"/>
    </row>
    <row r="27" spans="5:8" ht="14.25">
      <c r="E27" s="1"/>
      <c r="F27" s="1"/>
      <c r="G27" s="1"/>
      <c r="H27" s="1"/>
    </row>
    <row r="28" spans="5:8" ht="14.25">
      <c r="E28" s="1"/>
      <c r="F28" s="1"/>
      <c r="G28" s="1"/>
      <c r="H28" s="1"/>
    </row>
    <row r="29" spans="5:8" ht="14.25">
      <c r="E29" s="1"/>
      <c r="F29" s="1"/>
      <c r="G29" s="1"/>
      <c r="H29" s="1"/>
    </row>
    <row r="30" spans="5:8" ht="14.25">
      <c r="E30" s="1"/>
      <c r="F30" s="1"/>
      <c r="G30" s="1"/>
      <c r="H30" s="1"/>
    </row>
    <row r="31" spans="5:8" ht="14.25">
      <c r="E31" s="1"/>
      <c r="F31" s="1"/>
      <c r="G31" s="1"/>
      <c r="H31" s="1"/>
    </row>
    <row r="32" spans="5:8" ht="14.25">
      <c r="E32" s="1"/>
      <c r="F32" s="1"/>
      <c r="G32" s="1"/>
      <c r="H32" s="1"/>
    </row>
    <row r="33" spans="5:8" ht="14.25">
      <c r="E33" s="1"/>
      <c r="F33" s="1"/>
      <c r="G33" s="1"/>
      <c r="H33" s="1"/>
    </row>
    <row r="34" spans="5:8" ht="14.25">
      <c r="E34" s="1"/>
      <c r="F34" s="1"/>
      <c r="G34" s="1"/>
      <c r="H34" s="1"/>
    </row>
    <row r="35" spans="5:8" ht="14.25">
      <c r="E35" s="1"/>
      <c r="F35" s="1"/>
      <c r="G35" s="1"/>
      <c r="H35" s="1"/>
    </row>
    <row r="36" spans="5:8" ht="14.25">
      <c r="E36" s="1"/>
      <c r="F36" s="1"/>
      <c r="G36" s="1"/>
      <c r="H36" s="1"/>
    </row>
    <row r="37" spans="5:8" ht="14.25">
      <c r="E37" s="1"/>
      <c r="F37" s="1"/>
      <c r="G37" s="1"/>
      <c r="H37" s="1"/>
    </row>
    <row r="38" spans="5:8" ht="14.25">
      <c r="E38" s="1"/>
      <c r="F38" s="1"/>
      <c r="G38" s="1"/>
      <c r="H38" s="1"/>
    </row>
    <row r="39" spans="5:8" ht="14.25">
      <c r="E39" s="1"/>
      <c r="F39" s="1"/>
      <c r="G39" s="1"/>
      <c r="H39" s="1"/>
    </row>
    <row r="40" spans="5:8" ht="14.25">
      <c r="E40" s="1"/>
      <c r="F40" s="1"/>
      <c r="G40" s="1"/>
      <c r="H40" s="1"/>
    </row>
    <row r="41" spans="5:8" ht="14.25">
      <c r="E41" s="1"/>
      <c r="F41" s="1"/>
      <c r="G41" s="1"/>
      <c r="H41" s="1"/>
    </row>
    <row r="42" spans="5:8" ht="14.25">
      <c r="E42" s="1"/>
      <c r="F42" s="1"/>
      <c r="G42" s="1"/>
      <c r="H42" s="1"/>
    </row>
    <row r="43" spans="5:8" ht="14.25">
      <c r="E43" s="1"/>
      <c r="F43" s="1"/>
      <c r="G43" s="1"/>
      <c r="H43" s="1"/>
    </row>
    <row r="44" spans="5:8" ht="14.25">
      <c r="E44" s="1"/>
      <c r="F44" s="1"/>
      <c r="G44" s="1"/>
      <c r="H44" s="1"/>
    </row>
    <row r="45" spans="5:8" ht="14.25">
      <c r="E45" s="1"/>
      <c r="F45" s="1"/>
      <c r="G45" s="1"/>
      <c r="H45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F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'[1]Total'!$E$11</f>
        <v>7564.55400207674</v>
      </c>
      <c r="C10" s="6">
        <f>'[2]Total'!$E$11</f>
        <v>8165.2878671277085</v>
      </c>
      <c r="D10" s="6">
        <f>'[3]Total'!$E$11</f>
        <v>9149.37961838223</v>
      </c>
      <c r="E10" s="6">
        <f>'[4]Total'!$E$11</f>
        <v>10483.523305615467</v>
      </c>
      <c r="F10" s="6">
        <f>'[5]Total'!$E$11</f>
        <v>12348.985974746698</v>
      </c>
      <c r="G10" s="6">
        <f>'[6]Total'!$E$11</f>
        <v>12443.127070159095</v>
      </c>
      <c r="H10" s="6">
        <f>'[7]Total'!$E$11</f>
        <v>12500.000804287396</v>
      </c>
      <c r="I10" s="6">
        <f>'[8]Total'!$E$11</f>
        <v>12835.663925721059</v>
      </c>
      <c r="J10" s="6">
        <f>'[9]Total'!$E$11</f>
        <v>13622.057106483024</v>
      </c>
      <c r="K10" s="28">
        <f>B10/B$18</f>
        <v>0.9067647598013858</v>
      </c>
      <c r="L10" s="29">
        <f aca="true" t="shared" si="0" ref="L10:S18">C10/C$18</f>
        <v>0.9123803905460094</v>
      </c>
      <c r="M10" s="29">
        <f t="shared" si="0"/>
        <v>0.902490389648477</v>
      </c>
      <c r="N10" s="29">
        <f t="shared" si="0"/>
        <v>0.9136819864710076</v>
      </c>
      <c r="O10" s="29">
        <f t="shared" si="0"/>
        <v>0.9175468767075369</v>
      </c>
      <c r="P10" s="29">
        <f t="shared" si="0"/>
        <v>0.9134043975575096</v>
      </c>
      <c r="Q10" s="29">
        <f t="shared" si="0"/>
        <v>0.9088107248249491</v>
      </c>
      <c r="R10" s="29">
        <f t="shared" si="0"/>
        <v>0.8993005920518597</v>
      </c>
      <c r="S10" s="46">
        <f t="shared" si="0"/>
        <v>0.8885231349988046</v>
      </c>
      <c r="T10" s="29">
        <f>B10/Tabela1!B10</f>
        <v>0.002290318029961109</v>
      </c>
      <c r="U10" s="9">
        <f>C10/Tabela1!C10</f>
        <v>0.0021946978794100264</v>
      </c>
      <c r="V10" s="9">
        <f>D10/Tabela1!D10</f>
        <v>0.0022346851086807794</v>
      </c>
      <c r="W10" s="9">
        <f>E10/Tabela1!E10</f>
        <v>0.002302168604760759</v>
      </c>
      <c r="X10" s="9">
        <f>F10/Tabela1!F10</f>
        <v>0.0024833393410439142</v>
      </c>
      <c r="Y10" s="9">
        <f>G10/Tabela1!G10</f>
        <v>0.0024135163039496403</v>
      </c>
      <c r="Z10" s="9">
        <f>H10/Tabela1!H10</f>
        <v>0.0023063489546865977</v>
      </c>
      <c r="AA10" s="9">
        <f>I10/Tabela1!I10</f>
        <v>0.0022630168175185967</v>
      </c>
      <c r="AB10" s="9">
        <f>J10/Tabela1!J10</f>
        <v>0.0022661316231474904</v>
      </c>
    </row>
    <row r="11" spans="1:28" ht="18">
      <c r="A11" s="30" t="s">
        <v>34</v>
      </c>
      <c r="B11" s="14">
        <f>+B12+B13</f>
        <v>4189.811617545552</v>
      </c>
      <c r="C11" s="8">
        <f aca="true" t="shared" si="1" ref="C11:I11">+C12+C13</f>
        <v>4696.991560091084</v>
      </c>
      <c r="D11" s="8">
        <f t="shared" si="1"/>
        <v>5357.984053945946</v>
      </c>
      <c r="E11" s="8">
        <f t="shared" si="1"/>
        <v>6059.161660209349</v>
      </c>
      <c r="F11" s="8">
        <f t="shared" si="1"/>
        <v>6718.11808226704</v>
      </c>
      <c r="G11" s="8">
        <f t="shared" si="1"/>
        <v>6955.159597376802</v>
      </c>
      <c r="H11" s="8">
        <f t="shared" si="1"/>
        <v>7378.538323281626</v>
      </c>
      <c r="I11" s="8">
        <f t="shared" si="1"/>
        <v>7782.933963760641</v>
      </c>
      <c r="J11" s="8">
        <f>+J12+J13</f>
        <v>8156.334231021912</v>
      </c>
      <c r="K11" s="31">
        <f aca="true" t="shared" si="2" ref="K11:K18">B11/B$18</f>
        <v>0.5022336444361081</v>
      </c>
      <c r="L11" s="32">
        <f t="shared" si="0"/>
        <v>0.5248367312608535</v>
      </c>
      <c r="M11" s="32">
        <f t="shared" si="0"/>
        <v>0.5285089610732546</v>
      </c>
      <c r="N11" s="32">
        <f t="shared" si="0"/>
        <v>0.5280807511615515</v>
      </c>
      <c r="O11" s="32">
        <f t="shared" si="0"/>
        <v>0.4991655409069318</v>
      </c>
      <c r="P11" s="32">
        <f t="shared" si="0"/>
        <v>0.5105527996409879</v>
      </c>
      <c r="Q11" s="32">
        <f t="shared" si="0"/>
        <v>0.5364555464212644</v>
      </c>
      <c r="R11" s="32">
        <f t="shared" si="0"/>
        <v>0.5452929557843097</v>
      </c>
      <c r="S11" s="47">
        <f t="shared" si="0"/>
        <v>0.5320115460092009</v>
      </c>
      <c r="T11" s="32">
        <f>B11/Tabela1!B11</f>
        <v>0.0025891963351309492</v>
      </c>
      <c r="U11" s="10">
        <f>C11/Tabela1!C11</f>
        <v>0.0025433397680023153</v>
      </c>
      <c r="V11" s="10">
        <f>D11/Tabela1!D11</f>
        <v>0.002602410881949835</v>
      </c>
      <c r="W11" s="10">
        <f>E11/Tabela1!E11</f>
        <v>0.0026278906612442004</v>
      </c>
      <c r="X11" s="10">
        <f>F11/Tabela1!F11</f>
        <v>0.0026708280503842732</v>
      </c>
      <c r="Y11" s="10">
        <f>G11/Tabela1!G11</f>
        <v>0.0026029594080047317</v>
      </c>
      <c r="Z11" s="10">
        <f>H11/Tabela1!H11</f>
        <v>0.00263290163389338</v>
      </c>
      <c r="AA11" s="10">
        <f>I11/Tabela1!I11</f>
        <v>0.002664898258012359</v>
      </c>
      <c r="AB11" s="10">
        <f>J11/Tabela1!J11</f>
        <v>0.0026691558015015885</v>
      </c>
    </row>
    <row r="12" spans="1:28" ht="18">
      <c r="A12" s="33" t="s">
        <v>35</v>
      </c>
      <c r="B12" s="15">
        <f>'[1]Total'!$G$11</f>
        <v>3321.570604015689</v>
      </c>
      <c r="C12" s="6">
        <f>'[2]Total'!$G$11</f>
        <v>3715.1463894685044</v>
      </c>
      <c r="D12" s="6">
        <f>'[3]Total'!$G$11</f>
        <v>4282.50146532863</v>
      </c>
      <c r="E12" s="6">
        <f>'[4]Total'!$G$11</f>
        <v>4788.585329878792</v>
      </c>
      <c r="F12" s="6">
        <f>'[5]Total'!$G$11</f>
        <v>5324.731499817794</v>
      </c>
      <c r="G12" s="6">
        <f>'[6]Total'!$G$11</f>
        <v>5513.440482103636</v>
      </c>
      <c r="H12" s="6">
        <f>'[7]Total'!$G$11</f>
        <v>5865.5459450847775</v>
      </c>
      <c r="I12" s="6">
        <f>'[8]Total'!$G$11</f>
        <v>6134.408887251411</v>
      </c>
      <c r="J12" s="6">
        <f>'[9]Total'!$G$11</f>
        <v>6416.199849706867</v>
      </c>
      <c r="K12" s="28">
        <f t="shared" si="2"/>
        <v>0.39815740228528484</v>
      </c>
      <c r="L12" s="29">
        <f t="shared" si="0"/>
        <v>0.415126419168273</v>
      </c>
      <c r="M12" s="29">
        <f t="shared" si="0"/>
        <v>0.4224238776090912</v>
      </c>
      <c r="N12" s="29">
        <f t="shared" si="0"/>
        <v>0.41734482091969927</v>
      </c>
      <c r="O12" s="29">
        <f t="shared" si="0"/>
        <v>0.39563497496516276</v>
      </c>
      <c r="P12" s="29">
        <f t="shared" si="0"/>
        <v>0.40472147826106447</v>
      </c>
      <c r="Q12" s="29">
        <f t="shared" si="0"/>
        <v>0.4264536575084189</v>
      </c>
      <c r="R12" s="29">
        <f t="shared" si="0"/>
        <v>0.4297929250966641</v>
      </c>
      <c r="S12" s="46">
        <f t="shared" si="0"/>
        <v>0.4185081563435237</v>
      </c>
      <c r="T12" s="29">
        <f>B12/Tabela1!B12</f>
        <v>0.002600492923674582</v>
      </c>
      <c r="U12" s="9">
        <f>C12/Tabela1!C12</f>
        <v>0.0025557277273276697</v>
      </c>
      <c r="V12" s="9">
        <f>D12/Tabela1!D12</f>
        <v>0.0026321734556099415</v>
      </c>
      <c r="W12" s="9">
        <f>E12/Tabela1!E12</f>
        <v>0.0026278998193834916</v>
      </c>
      <c r="X12" s="9">
        <f>F12/Tabela1!F12</f>
        <v>0.002661821407431077</v>
      </c>
      <c r="Y12" s="9">
        <f>G12/Tabela1!G12</f>
        <v>0.0025923058357266893</v>
      </c>
      <c r="Z12" s="9">
        <f>H12/Tabela1!H12</f>
        <v>0.0026311250141680762</v>
      </c>
      <c r="AA12" s="9">
        <f>I12/Tabela1!I12</f>
        <v>0.0026528836996271817</v>
      </c>
      <c r="AB12" s="9">
        <f>J12/Tabela1!J12</f>
        <v>0.002648806979862456</v>
      </c>
    </row>
    <row r="13" spans="1:28" ht="18">
      <c r="A13" s="33" t="s">
        <v>36</v>
      </c>
      <c r="B13" s="15">
        <f>'[1]Total'!$J$11+'[1]Total'!$P$11</f>
        <v>868.2410135298628</v>
      </c>
      <c r="C13" s="6">
        <f>'[2]Total'!$J$11+'[2]Total'!$P$11</f>
        <v>981.8451706225791</v>
      </c>
      <c r="D13" s="6">
        <f>'[3]Total'!$J$11+'[3]Total'!$P$11</f>
        <v>1075.4825886173162</v>
      </c>
      <c r="E13" s="6">
        <f>'[4]Total'!$J$11+'[4]Total'!$P$11</f>
        <v>1270.576330330557</v>
      </c>
      <c r="F13" s="6">
        <f>'[5]Total'!$J$11+'[5]Total'!$P$11</f>
        <v>1393.3865824492457</v>
      </c>
      <c r="G13" s="6">
        <f>'[6]Total'!$J$11+'[6]Total'!$P$11</f>
        <v>1441.7191152731655</v>
      </c>
      <c r="H13" s="6">
        <f>'[7]Total'!$J$11+'[7]Total'!$P$11</f>
        <v>1512.9923781968487</v>
      </c>
      <c r="I13" s="6">
        <f>'[8]Total'!$J$11+'[8]Total'!$P$11</f>
        <v>1648.5250765092294</v>
      </c>
      <c r="J13" s="6">
        <f>'[9]Total'!$J$11+'[9]Total'!$P$11</f>
        <v>1740.1343813150447</v>
      </c>
      <c r="K13" s="28">
        <f t="shared" si="2"/>
        <v>0.10407624215082323</v>
      </c>
      <c r="L13" s="29">
        <f t="shared" si="0"/>
        <v>0.1097103120925805</v>
      </c>
      <c r="M13" s="29">
        <f t="shared" si="0"/>
        <v>0.1060850834641634</v>
      </c>
      <c r="N13" s="29">
        <f t="shared" si="0"/>
        <v>0.11073593024185226</v>
      </c>
      <c r="O13" s="29">
        <f t="shared" si="0"/>
        <v>0.10353056594176904</v>
      </c>
      <c r="P13" s="29">
        <f t="shared" si="0"/>
        <v>0.10583132137992336</v>
      </c>
      <c r="Q13" s="29">
        <f t="shared" si="0"/>
        <v>0.1100018889128455</v>
      </c>
      <c r="R13" s="29">
        <f t="shared" si="0"/>
        <v>0.11550003068764557</v>
      </c>
      <c r="S13" s="46">
        <f t="shared" si="0"/>
        <v>0.11350338966567713</v>
      </c>
      <c r="T13" s="29">
        <f>B13/Tabela1!B13</f>
        <v>0.0025468708688046893</v>
      </c>
      <c r="U13" s="9">
        <f>C13/Tabela1!C13</f>
        <v>0.0024975330317063204</v>
      </c>
      <c r="V13" s="9">
        <f>D13/Tabela1!D13</f>
        <v>0.0024902866564722246</v>
      </c>
      <c r="W13" s="9">
        <f>E13/Tabela1!E13</f>
        <v>0.0026278561463539156</v>
      </c>
      <c r="X13" s="9">
        <f>F13/Tabela1!F13</f>
        <v>0.002705815174866486</v>
      </c>
      <c r="Y13" s="9">
        <f>G13/Tabela1!G13</f>
        <v>0.002644521573509215</v>
      </c>
      <c r="Z13" s="9">
        <f>H13/Tabela1!H13</f>
        <v>0.0026398119463814486</v>
      </c>
      <c r="AA13" s="9">
        <f>I13/Tabela1!I13</f>
        <v>0.0027105785381830263</v>
      </c>
      <c r="AB13" s="9">
        <f>J13/Tabela1!J13</f>
        <v>0.0027469661491219773</v>
      </c>
    </row>
    <row r="14" spans="1:28" ht="18">
      <c r="A14" s="30" t="s">
        <v>43</v>
      </c>
      <c r="B14" s="14">
        <f aca="true" t="shared" si="3" ref="B14:I14">+B15+B16</f>
        <v>825.7123624939068</v>
      </c>
      <c r="C14" s="8">
        <f t="shared" si="3"/>
        <v>823.2013185720313</v>
      </c>
      <c r="D14" s="8">
        <f t="shared" si="3"/>
        <v>1027.6888623643913</v>
      </c>
      <c r="E14" s="8">
        <f t="shared" si="3"/>
        <v>1032.0461550454754</v>
      </c>
      <c r="F14" s="8">
        <f t="shared" si="3"/>
        <v>1168.0119730070294</v>
      </c>
      <c r="G14" s="8">
        <f t="shared" si="3"/>
        <v>1236.200349296075</v>
      </c>
      <c r="H14" s="8">
        <f t="shared" si="3"/>
        <v>1309.2452517254042</v>
      </c>
      <c r="I14" s="8">
        <f t="shared" si="3"/>
        <v>1506.7184498930624</v>
      </c>
      <c r="J14" s="8">
        <f>+J15+J16</f>
        <v>1781.752496034048</v>
      </c>
      <c r="K14" s="31">
        <f t="shared" si="2"/>
        <v>0.09897832335340193</v>
      </c>
      <c r="L14" s="32">
        <f t="shared" si="0"/>
        <v>0.09198362051146441</v>
      </c>
      <c r="M14" s="32">
        <f t="shared" si="0"/>
        <v>0.10137073337401144</v>
      </c>
      <c r="N14" s="32">
        <f t="shared" si="0"/>
        <v>0.08994704867652852</v>
      </c>
      <c r="O14" s="32">
        <f t="shared" si="0"/>
        <v>0.08678491820957716</v>
      </c>
      <c r="P14" s="32">
        <f t="shared" si="0"/>
        <v>0.09074494127903551</v>
      </c>
      <c r="Q14" s="32">
        <f t="shared" si="0"/>
        <v>0.09518848397082316</v>
      </c>
      <c r="R14" s="32">
        <f t="shared" si="0"/>
        <v>0.10556468304916086</v>
      </c>
      <c r="S14" s="47">
        <f t="shared" si="0"/>
        <v>0.11621800592912457</v>
      </c>
      <c r="T14" s="32">
        <f>B14/Tabela1!B14</f>
        <v>0.001319250613112274</v>
      </c>
      <c r="U14" s="10">
        <f>C14/Tabela1!C14</f>
        <v>0.0011804877370752162</v>
      </c>
      <c r="V14" s="10">
        <f>D14/Tabela1!D14</f>
        <v>0.0013424996634431585</v>
      </c>
      <c r="W14" s="10">
        <f>E14/Tabela1!E14</f>
        <v>0.001246575644656244</v>
      </c>
      <c r="X14" s="10">
        <f>F14/Tabela1!F14</f>
        <v>0.001354463677433502</v>
      </c>
      <c r="Y14" s="10">
        <f>G14/Tabela1!G14</f>
        <v>0.0013751832438341782</v>
      </c>
      <c r="Z14" s="10">
        <f>H14/Tabela1!H14</f>
        <v>0.00143814630504675</v>
      </c>
      <c r="AA14" s="10">
        <f>I14/Tabela1!I14</f>
        <v>0.0015321693143741236</v>
      </c>
      <c r="AB14" s="10">
        <f>J14/Tabela1!J14</f>
        <v>0.0016541236253493426</v>
      </c>
    </row>
    <row r="15" spans="1:28" ht="18">
      <c r="A15" s="33" t="s">
        <v>37</v>
      </c>
      <c r="B15" s="15">
        <f>'[1]Impostos'!$B$11</f>
        <v>777.801521017971</v>
      </c>
      <c r="C15" s="6">
        <f>'[2]Impostos'!$B$11</f>
        <v>784.1458906947638</v>
      </c>
      <c r="D15" s="6">
        <f>'[3]Impostos'!$B$11</f>
        <v>988.5450878807833</v>
      </c>
      <c r="E15" s="6">
        <f>'[4]Impostos'!$B$11</f>
        <v>990.4068591969947</v>
      </c>
      <c r="F15" s="6">
        <f>'[5]Impostos'!$B$11</f>
        <v>1109.711655023418</v>
      </c>
      <c r="G15" s="6">
        <f>'[6]Impostos'!$B$11</f>
        <v>1179.6747287293902</v>
      </c>
      <c r="H15" s="6">
        <f>'[7]Impostos'!$B$11</f>
        <v>1254.2391742241798</v>
      </c>
      <c r="I15" s="6">
        <f>'[8]Impostos'!$B$11</f>
        <v>1437.2766674069699</v>
      </c>
      <c r="J15" s="6">
        <f>'[9]Impostos'!$B$11</f>
        <v>1709.0654832527498</v>
      </c>
      <c r="K15" s="28">
        <f t="shared" si="2"/>
        <v>0.09323524019861418</v>
      </c>
      <c r="L15" s="29">
        <f t="shared" si="0"/>
        <v>0.08761960945399051</v>
      </c>
      <c r="M15" s="29">
        <f t="shared" si="0"/>
        <v>0.09750961035152285</v>
      </c>
      <c r="N15" s="29">
        <f t="shared" si="0"/>
        <v>0.08631801352899228</v>
      </c>
      <c r="O15" s="29">
        <f t="shared" si="0"/>
        <v>0.08245312329246324</v>
      </c>
      <c r="P15" s="29">
        <f t="shared" si="0"/>
        <v>0.08659560244249039</v>
      </c>
      <c r="Q15" s="29">
        <f t="shared" si="0"/>
        <v>0.09118927517505103</v>
      </c>
      <c r="R15" s="29">
        <f t="shared" si="0"/>
        <v>0.10069940794814022</v>
      </c>
      <c r="S15" s="46">
        <f t="shared" si="0"/>
        <v>0.11147686500119525</v>
      </c>
      <c r="T15" s="29">
        <f>B15/Tabela1!B15</f>
        <v>0.0013341203810897143</v>
      </c>
      <c r="U15" s="9">
        <f>C15/Tabela1!C15</f>
        <v>0.0011954883144384215</v>
      </c>
      <c r="V15" s="9">
        <f>D15/Tabela1!D15</f>
        <v>0.001372024588280632</v>
      </c>
      <c r="W15" s="9">
        <f>E15/Tabela1!E15</f>
        <v>0.001273247355108013</v>
      </c>
      <c r="X15" s="9">
        <f>F15/Tabela1!F15</f>
        <v>0.001376439848031595</v>
      </c>
      <c r="Y15" s="9">
        <f>G15/Tabela1!G15</f>
        <v>0.0014040637772224154</v>
      </c>
      <c r="Z15" s="9">
        <f>H15/Tabela1!H15</f>
        <v>0.0014764335675371163</v>
      </c>
      <c r="AA15" s="9">
        <f>I15/Tabela1!I15</f>
        <v>0.0015732821931589765</v>
      </c>
      <c r="AB15" s="9">
        <f>J15/Tabela1!J15</f>
        <v>0.0017211288755414186</v>
      </c>
    </row>
    <row r="16" spans="1:28" ht="18">
      <c r="A16" s="34" t="s">
        <v>42</v>
      </c>
      <c r="B16" s="15">
        <f>'[1]Total'!$Q$11</f>
        <v>47.91084147593577</v>
      </c>
      <c r="C16" s="6">
        <f>'[2]Total'!$Q$11</f>
        <v>39.05542787726745</v>
      </c>
      <c r="D16" s="6">
        <f>'[3]Total'!$Q$11</f>
        <v>39.14377448360794</v>
      </c>
      <c r="E16" s="6">
        <f>'[4]Total'!$Q$11</f>
        <v>41.639295848480735</v>
      </c>
      <c r="F16" s="6">
        <f>'[5]Total'!$Q$11</f>
        <v>58.30031798361136</v>
      </c>
      <c r="G16" s="6">
        <f>'[6]Total'!$Q$11</f>
        <v>56.5256205666848</v>
      </c>
      <c r="H16" s="6">
        <f>'[7]Total'!$Q$11</f>
        <v>55.00607750122445</v>
      </c>
      <c r="I16" s="6">
        <f>'[8]Total'!$Q$11</f>
        <v>69.44178248609256</v>
      </c>
      <c r="J16" s="6">
        <f>'[9]Total'!$Q$11</f>
        <v>72.68701278129822</v>
      </c>
      <c r="K16" s="28">
        <f t="shared" si="2"/>
        <v>0.005743083154787748</v>
      </c>
      <c r="L16" s="29">
        <f t="shared" si="0"/>
        <v>0.004364011057473897</v>
      </c>
      <c r="M16" s="29">
        <f t="shared" si="0"/>
        <v>0.003861123022488584</v>
      </c>
      <c r="N16" s="29">
        <f t="shared" si="0"/>
        <v>0.0036290351475362424</v>
      </c>
      <c r="O16" s="29">
        <f t="shared" si="0"/>
        <v>0.004331794917113921</v>
      </c>
      <c r="P16" s="29">
        <f t="shared" si="0"/>
        <v>0.004149338836545126</v>
      </c>
      <c r="Q16" s="29">
        <f t="shared" si="0"/>
        <v>0.003999208795772151</v>
      </c>
      <c r="R16" s="29">
        <f t="shared" si="0"/>
        <v>0.00486527510102064</v>
      </c>
      <c r="S16" s="46">
        <f t="shared" si="0"/>
        <v>0.004741140927929333</v>
      </c>
      <c r="T16" s="29">
        <f>B16/Tabela1!B16</f>
        <v>0.001117115311414283</v>
      </c>
      <c r="U16" s="9">
        <f>C16/Tabela1!C16</f>
        <v>0.000942935075141057</v>
      </c>
      <c r="V16" s="9">
        <f>D16/Tabela1!D16</f>
        <v>0.0008698036682800689</v>
      </c>
      <c r="W16" s="9">
        <f>E16/Tabela1!E16</f>
        <v>0.0008320204581481186</v>
      </c>
      <c r="X16" s="9">
        <f>F16/Tabela1!F16</f>
        <v>0.0010387769578720576</v>
      </c>
      <c r="Y16" s="9">
        <f>G16/Tabela1!G16</f>
        <v>0.0009621545995112225</v>
      </c>
      <c r="Z16" s="9">
        <f>H16/Tabela1!H16</f>
        <v>0.0009037539021625995</v>
      </c>
      <c r="AA16" s="9">
        <f>I16/Tabela1!I16</f>
        <v>0.0009943550960262982</v>
      </c>
      <c r="AB16" s="9">
        <f>J16/Tabela1!J16</f>
        <v>0.0008636046524326423</v>
      </c>
    </row>
    <row r="17" spans="1:28" ht="18">
      <c r="A17" s="35" t="s">
        <v>41</v>
      </c>
      <c r="B17" s="14">
        <f>'[1]Total'!$V$11</f>
        <v>3326.831543055253</v>
      </c>
      <c r="C17" s="8">
        <f>'[2]Total'!$V$11</f>
        <v>3429.240879159357</v>
      </c>
      <c r="D17" s="8">
        <f>'[3]Total'!$V$11</f>
        <v>3752.251789952677</v>
      </c>
      <c r="E17" s="8">
        <f>'[4]Total'!$V$11</f>
        <v>4382.722349557637</v>
      </c>
      <c r="F17" s="8">
        <f>'[5]Total'!$V$11</f>
        <v>5572.567574496046</v>
      </c>
      <c r="G17" s="8">
        <f>'[6]Total'!$V$11</f>
        <v>5431.441852215608</v>
      </c>
      <c r="H17" s="8">
        <f>'[7]Total'!$V$11</f>
        <v>5066.456403504545</v>
      </c>
      <c r="I17" s="8">
        <f>'[8]Total'!$V$11</f>
        <v>4983.288179474326</v>
      </c>
      <c r="J17" s="8">
        <f>'[9]Total'!$V$11</f>
        <v>5393.035862679813</v>
      </c>
      <c r="K17" s="31">
        <f t="shared" si="2"/>
        <v>0.39878803221049003</v>
      </c>
      <c r="L17" s="32">
        <f t="shared" si="0"/>
        <v>0.38317964822768197</v>
      </c>
      <c r="M17" s="32">
        <f t="shared" si="0"/>
        <v>0.3701203055527339</v>
      </c>
      <c r="N17" s="32">
        <f t="shared" si="0"/>
        <v>0.38197220016191996</v>
      </c>
      <c r="O17" s="32">
        <f t="shared" si="0"/>
        <v>0.4140495408834911</v>
      </c>
      <c r="P17" s="32">
        <f t="shared" si="0"/>
        <v>0.3987022590799766</v>
      </c>
      <c r="Q17" s="32">
        <f t="shared" si="0"/>
        <v>0.36835596960791256</v>
      </c>
      <c r="R17" s="32">
        <f t="shared" si="0"/>
        <v>0.3491423611665295</v>
      </c>
      <c r="S17" s="47">
        <f t="shared" si="0"/>
        <v>0.3517704480616745</v>
      </c>
      <c r="T17" s="32">
        <f>B17/Tabela1!B17</f>
        <v>0.0020263786974331613</v>
      </c>
      <c r="U17" s="10">
        <f>C17/Tabela1!C17</f>
        <v>0.0018715897348463757</v>
      </c>
      <c r="V17" s="10">
        <f>D17/Tabela1!D17</f>
        <v>0.0018851728394327888</v>
      </c>
      <c r="W17" s="10">
        <f>E17/Tabela1!E17</f>
        <v>0.0019939583055501526</v>
      </c>
      <c r="X17" s="10">
        <f>F17/Tabela1!F17</f>
        <v>0.002320703159114815</v>
      </c>
      <c r="Y17" s="10">
        <f>G17/Tabela1!G17</f>
        <v>0.0022399250142754565</v>
      </c>
      <c r="Z17" s="10">
        <f>H17/Tabela1!H17</f>
        <v>0.0019817769624140024</v>
      </c>
      <c r="AA17" s="53">
        <f>I17/Tabela1!I17</f>
        <v>0.0018583590104220438</v>
      </c>
      <c r="AB17" s="53">
        <f>J17/Tabela1!J17</f>
        <v>0.001878314669661858</v>
      </c>
    </row>
    <row r="18" spans="1:28" ht="18">
      <c r="A18" s="36" t="s">
        <v>38</v>
      </c>
      <c r="B18" s="37">
        <f aca="true" t="shared" si="4" ref="B18:I18">B11+B14+B17</f>
        <v>8342.355523094711</v>
      </c>
      <c r="C18" s="38">
        <f t="shared" si="4"/>
        <v>8949.433757822473</v>
      </c>
      <c r="D18" s="38">
        <f t="shared" si="4"/>
        <v>10137.924706263015</v>
      </c>
      <c r="E18" s="38">
        <f t="shared" si="4"/>
        <v>11473.930164812462</v>
      </c>
      <c r="F18" s="38">
        <f t="shared" si="4"/>
        <v>13458.697629770115</v>
      </c>
      <c r="G18" s="38">
        <f t="shared" si="4"/>
        <v>13622.801798888486</v>
      </c>
      <c r="H18" s="38">
        <f t="shared" si="4"/>
        <v>13754.239978511574</v>
      </c>
      <c r="I18" s="38">
        <f t="shared" si="4"/>
        <v>14272.940593128029</v>
      </c>
      <c r="J18" s="38">
        <f>J11+J14+J17</f>
        <v>15331.122589735774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0.0021468564055905238</v>
      </c>
      <c r="U18" s="40">
        <f>C18/Tabela1!C18</f>
        <v>0.0020449388919482965</v>
      </c>
      <c r="V18" s="40">
        <f>D18/Tabela1!D18</f>
        <v>0.0021055929488205108</v>
      </c>
      <c r="W18" s="40">
        <f>E18/Tabela1!E18</f>
        <v>0.0021520536741488506</v>
      </c>
      <c r="X18" s="40">
        <f>F18/Tabela1!F18</f>
        <v>0.00232891635251778</v>
      </c>
      <c r="Y18" s="40">
        <f>G18/Tabela1!G18</f>
        <v>0.0022720623329161734</v>
      </c>
      <c r="Z18" s="40">
        <f>H18/Tabela1!H18</f>
        <v>0.0021938938237896647</v>
      </c>
      <c r="AA18" s="52">
        <f>I18/Tabela1!I18</f>
        <v>0.0021673352224079595</v>
      </c>
      <c r="AB18" s="52">
        <f>J18/Tabela1!J18</f>
        <v>0.0021888654996716633</v>
      </c>
    </row>
    <row r="19" spans="1:28" ht="18">
      <c r="A19" s="41" t="s">
        <v>39</v>
      </c>
      <c r="B19" s="16">
        <f>'[10]PIB_UF'!B$7</f>
        <v>8342.355523094711</v>
      </c>
      <c r="C19" s="7">
        <f>'[10]PIB_UF'!C$7</f>
        <v>8949.433757822475</v>
      </c>
      <c r="D19" s="7">
        <f>'[10]PIB_UF'!D$7</f>
        <v>10137.924706263013</v>
      </c>
      <c r="E19" s="7">
        <f>'[10]PIB_UF'!E$7</f>
        <v>11473.930164812466</v>
      </c>
      <c r="F19" s="7">
        <f>'[10]PIB_UF'!F$7</f>
        <v>13458.69762977018</v>
      </c>
      <c r="G19" s="7">
        <f>'[10]PIB_UF'!G$7</f>
        <v>13622.801798888482</v>
      </c>
      <c r="H19" s="7">
        <f>'[10]PIB_UF'!H$7</f>
        <v>13754.23997851157</v>
      </c>
      <c r="I19" s="7">
        <f>'[10]PIB_UF'!I$7</f>
        <v>14272.940593128029</v>
      </c>
      <c r="J19" s="7">
        <f>'[10]PIB_UF'!J$7</f>
        <v>15331.122589735769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'[1]Total'!$E$12</f>
        <v>50384.21339474783</v>
      </c>
      <c r="C10" s="6">
        <f>'[2]Total'!$E$12</f>
        <v>59108.11138722583</v>
      </c>
      <c r="D10" s="6">
        <f>'[3]Total'!$E$12</f>
        <v>59572.307716472365</v>
      </c>
      <c r="E10" s="6">
        <f>'[4]Total'!$E$12</f>
        <v>68811.99611888251</v>
      </c>
      <c r="F10" s="6">
        <f>'[5]Total'!$E$12</f>
        <v>71897.86478249358</v>
      </c>
      <c r="G10" s="6">
        <f>'[6]Total'!$E$12</f>
        <v>72694.78609578889</v>
      </c>
      <c r="H10" s="6">
        <f>'[7]Total'!$E$12</f>
        <v>75908.48911926307</v>
      </c>
      <c r="I10" s="6">
        <f>'[8]Total'!$E$12</f>
        <v>78497.46700173181</v>
      </c>
      <c r="J10" s="6">
        <f>'[9]Total'!$E$12</f>
        <v>84361.5437131155</v>
      </c>
      <c r="K10" s="28">
        <f>B10/B$18</f>
        <v>0.8276378904954129</v>
      </c>
      <c r="L10" s="29">
        <f aca="true" t="shared" si="0" ref="L10:S18">C10/C$18</f>
        <v>0.8356345761824664</v>
      </c>
      <c r="M10" s="29">
        <f t="shared" si="0"/>
        <v>0.824613520228861</v>
      </c>
      <c r="N10" s="29">
        <f t="shared" si="0"/>
        <v>0.8285487604298438</v>
      </c>
      <c r="O10" s="29">
        <f t="shared" si="0"/>
        <v>0.8295718226908445</v>
      </c>
      <c r="P10" s="29">
        <f t="shared" si="0"/>
        <v>0.8397402202530703</v>
      </c>
      <c r="Q10" s="29">
        <f t="shared" si="0"/>
        <v>0.8525233038778538</v>
      </c>
      <c r="R10" s="29">
        <f t="shared" si="0"/>
        <v>0.8418844516186881</v>
      </c>
      <c r="S10" s="46">
        <f t="shared" si="0"/>
        <v>0.8426949187658715</v>
      </c>
      <c r="T10" s="29">
        <f>B10/Tabela1!B10</f>
        <v>0.015254815066654118</v>
      </c>
      <c r="U10" s="9">
        <f>C10/Tabela1!C10</f>
        <v>0.015887308424204907</v>
      </c>
      <c r="V10" s="9">
        <f>D10/Tabela1!D10</f>
        <v>0.014550204986170283</v>
      </c>
      <c r="W10" s="9">
        <f>E10/Tabela1!E10</f>
        <v>0.015111028275289382</v>
      </c>
      <c r="X10" s="9">
        <f>F10/Tabela1!F10</f>
        <v>0.014458417599351464</v>
      </c>
      <c r="Y10" s="9">
        <f>G10/Tabela1!G10</f>
        <v>0.014100157497794873</v>
      </c>
      <c r="Z10" s="9">
        <f>H10/Tabela1!H10</f>
        <v>0.014005716261394425</v>
      </c>
      <c r="AA10" s="9">
        <f>I10/Tabela1!I10</f>
        <v>0.013839649353981584</v>
      </c>
      <c r="AB10" s="9">
        <f>J10/Tabela1!J10</f>
        <v>0.014034177106396544</v>
      </c>
    </row>
    <row r="11" spans="1:28" ht="18">
      <c r="A11" s="30" t="s">
        <v>34</v>
      </c>
      <c r="B11" s="14">
        <f>+B12+B13</f>
        <v>22227.142908608454</v>
      </c>
      <c r="C11" s="8">
        <f aca="true" t="shared" si="1" ref="C11:I11">+C12+C13</f>
        <v>26069.501759494</v>
      </c>
      <c r="D11" s="8">
        <f t="shared" si="1"/>
        <v>28219.89654590941</v>
      </c>
      <c r="E11" s="8">
        <f t="shared" si="1"/>
        <v>32149.96123998288</v>
      </c>
      <c r="F11" s="8">
        <f t="shared" si="1"/>
        <v>35031.32948843815</v>
      </c>
      <c r="G11" s="8">
        <f t="shared" si="1"/>
        <v>35772.495969556585</v>
      </c>
      <c r="H11" s="8">
        <f t="shared" si="1"/>
        <v>35920.29591547385</v>
      </c>
      <c r="I11" s="8">
        <f t="shared" si="1"/>
        <v>36710.681505453875</v>
      </c>
      <c r="J11" s="8">
        <f>+J12+J13</f>
        <v>38690.13110671201</v>
      </c>
      <c r="K11" s="31">
        <f aca="true" t="shared" si="2" ref="K11:K18">B11/B$18</f>
        <v>0.3651148728767972</v>
      </c>
      <c r="L11" s="32">
        <f t="shared" si="0"/>
        <v>0.3685547811089564</v>
      </c>
      <c r="M11" s="32">
        <f t="shared" si="0"/>
        <v>0.39062626786207405</v>
      </c>
      <c r="N11" s="32">
        <f t="shared" si="0"/>
        <v>0.3871099813357359</v>
      </c>
      <c r="O11" s="32">
        <f t="shared" si="0"/>
        <v>0.4041984270732228</v>
      </c>
      <c r="P11" s="32">
        <f t="shared" si="0"/>
        <v>0.41322913592310123</v>
      </c>
      <c r="Q11" s="32">
        <f t="shared" si="0"/>
        <v>0.4034185070133198</v>
      </c>
      <c r="R11" s="32">
        <f t="shared" si="0"/>
        <v>0.3937216466753698</v>
      </c>
      <c r="S11" s="47">
        <f t="shared" si="0"/>
        <v>0.3864791403164275</v>
      </c>
      <c r="T11" s="32">
        <f>B11/Tabela1!B11</f>
        <v>0.013735805380461163</v>
      </c>
      <c r="U11" s="10">
        <f>C11/Tabela1!C11</f>
        <v>0.014116184734136858</v>
      </c>
      <c r="V11" s="10">
        <f>D11/Tabela1!D11</f>
        <v>0.013706604035987696</v>
      </c>
      <c r="W11" s="10">
        <f>E11/Tabela1!E11</f>
        <v>0.013943609304359597</v>
      </c>
      <c r="X11" s="10">
        <f>F11/Tabela1!F11</f>
        <v>0.013926914694598742</v>
      </c>
      <c r="Y11" s="10">
        <f>G11/Tabela1!G11</f>
        <v>0.013387809960088844</v>
      </c>
      <c r="Z11" s="10">
        <f>H11/Tabela1!H11</f>
        <v>0.01281752586516654</v>
      </c>
      <c r="AA11" s="10">
        <f>I11/Tabela1!I11</f>
        <v>0.012569839555346799</v>
      </c>
      <c r="AB11" s="10">
        <f>J11/Tabela1!J11</f>
        <v>0.012661323699997356</v>
      </c>
    </row>
    <row r="12" spans="1:28" ht="18">
      <c r="A12" s="33" t="s">
        <v>35</v>
      </c>
      <c r="B12" s="15">
        <f>'[1]Total'!$G$12</f>
        <v>17534.759697780057</v>
      </c>
      <c r="C12" s="6">
        <f>'[2]Total'!$G$12</f>
        <v>20527.60374833366</v>
      </c>
      <c r="D12" s="6">
        <f>'[3]Total'!$G$12</f>
        <v>22320.182720884783</v>
      </c>
      <c r="E12" s="6">
        <f>'[4]Total'!$G$12</f>
        <v>25399.297011172224</v>
      </c>
      <c r="F12" s="6">
        <f>'[5]Total'!$G$12</f>
        <v>27871.633880225738</v>
      </c>
      <c r="G12" s="6">
        <f>'[6]Total'!$G$12</f>
        <v>28581.572671384452</v>
      </c>
      <c r="H12" s="6">
        <f>'[7]Total'!$G$12</f>
        <v>28694.803775313907</v>
      </c>
      <c r="I12" s="6">
        <f>'[8]Total'!$G$12</f>
        <v>29005.663709608034</v>
      </c>
      <c r="J12" s="6">
        <f>'[9]Total'!$G$12</f>
        <v>30514.822698311546</v>
      </c>
      <c r="K12" s="28">
        <f t="shared" si="2"/>
        <v>0.28803529019920115</v>
      </c>
      <c r="L12" s="29">
        <f t="shared" si="0"/>
        <v>0.2902067932082086</v>
      </c>
      <c r="M12" s="29">
        <f t="shared" si="0"/>
        <v>0.3089610785806587</v>
      </c>
      <c r="N12" s="29">
        <f t="shared" si="0"/>
        <v>0.3058268505688851</v>
      </c>
      <c r="O12" s="29">
        <f t="shared" si="0"/>
        <v>0.3215884392302652</v>
      </c>
      <c r="P12" s="29">
        <f t="shared" si="0"/>
        <v>0.3301625524920262</v>
      </c>
      <c r="Q12" s="29">
        <f t="shared" si="0"/>
        <v>0.3222694747648379</v>
      </c>
      <c r="R12" s="29">
        <f t="shared" si="0"/>
        <v>0.3110854173862795</v>
      </c>
      <c r="S12" s="46">
        <f t="shared" si="0"/>
        <v>0.30481526182540464</v>
      </c>
      <c r="T12" s="29">
        <f>B12/Tabela1!B12</f>
        <v>0.013728149706432043</v>
      </c>
      <c r="U12" s="9">
        <f>C12/Tabela1!C12</f>
        <v>0.014121372504709614</v>
      </c>
      <c r="V12" s="9">
        <f>D12/Tabela1!D12</f>
        <v>0.013718755955584526</v>
      </c>
      <c r="W12" s="9">
        <f>E12/Tabela1!E12</f>
        <v>0.013938732095187834</v>
      </c>
      <c r="X12" s="9">
        <f>F12/Tabela1!F12</f>
        <v>0.013932967648228805</v>
      </c>
      <c r="Y12" s="9">
        <f>G12/Tabela1!G12</f>
        <v>0.013438465123687475</v>
      </c>
      <c r="Z12" s="9">
        <f>H12/Tabela1!H12</f>
        <v>0.0128717116354941</v>
      </c>
      <c r="AA12" s="9">
        <f>I12/Tabela1!I12</f>
        <v>0.012543776240935339</v>
      </c>
      <c r="AB12" s="9">
        <f>J12/Tabela1!J12</f>
        <v>0.01259746847758267</v>
      </c>
    </row>
    <row r="13" spans="1:28" ht="18">
      <c r="A13" s="33" t="s">
        <v>36</v>
      </c>
      <c r="B13" s="15">
        <f>'[1]Total'!$J$12+'[1]Total'!$P$12</f>
        <v>4692.383210828396</v>
      </c>
      <c r="C13" s="6">
        <f>'[2]Total'!$J$12+'[2]Total'!$P$12</f>
        <v>5541.8980111603405</v>
      </c>
      <c r="D13" s="6">
        <f>'[3]Total'!$J$12+'[3]Total'!$P$12</f>
        <v>5899.713825024627</v>
      </c>
      <c r="E13" s="6">
        <f>'[4]Total'!$J$12+'[4]Total'!$P$12</f>
        <v>6750.664228810656</v>
      </c>
      <c r="F13" s="6">
        <f>'[5]Total'!$J$12+'[5]Total'!$P$12</f>
        <v>7159.695608212405</v>
      </c>
      <c r="G13" s="6">
        <f>'[6]Total'!$J$12+'[6]Total'!$P$12</f>
        <v>7190.923298172134</v>
      </c>
      <c r="H13" s="6">
        <f>'[7]Total'!$J$12+'[7]Total'!$P$12</f>
        <v>7225.492140159943</v>
      </c>
      <c r="I13" s="6">
        <f>'[8]Total'!$J$12+'[8]Total'!$P$12</f>
        <v>7705.017795845842</v>
      </c>
      <c r="J13" s="6">
        <f>'[9]Total'!$J$12+'[9]Total'!$P$12</f>
        <v>8175.308408400466</v>
      </c>
      <c r="K13" s="28">
        <f t="shared" si="2"/>
        <v>0.07707958267759601</v>
      </c>
      <c r="L13" s="29">
        <f t="shared" si="0"/>
        <v>0.07834798790074783</v>
      </c>
      <c r="M13" s="29">
        <f t="shared" si="0"/>
        <v>0.08166518928141535</v>
      </c>
      <c r="N13" s="29">
        <f t="shared" si="0"/>
        <v>0.0812831307668508</v>
      </c>
      <c r="O13" s="29">
        <f t="shared" si="0"/>
        <v>0.08260998784295755</v>
      </c>
      <c r="P13" s="29">
        <f t="shared" si="0"/>
        <v>0.08306658343107505</v>
      </c>
      <c r="Q13" s="29">
        <f t="shared" si="0"/>
        <v>0.08114903224848193</v>
      </c>
      <c r="R13" s="29">
        <f t="shared" si="0"/>
        <v>0.0826362292890903</v>
      </c>
      <c r="S13" s="46">
        <f t="shared" si="0"/>
        <v>0.08166387849102284</v>
      </c>
      <c r="T13" s="29">
        <f>B13/Tabela1!B13</f>
        <v>0.013764489258967734</v>
      </c>
      <c r="U13" s="9">
        <f>C13/Tabela1!C13</f>
        <v>0.014097002007397984</v>
      </c>
      <c r="V13" s="9">
        <f>D13/Tabela1!D13</f>
        <v>0.013660824239239555</v>
      </c>
      <c r="W13" s="9">
        <f>E13/Tabela1!E13</f>
        <v>0.01396199036781707</v>
      </c>
      <c r="X13" s="9">
        <f>F13/Tabela1!F13</f>
        <v>0.01390340144518488</v>
      </c>
      <c r="Y13" s="9">
        <f>G13/Tabela1!G13</f>
        <v>0.01319019189938613</v>
      </c>
      <c r="Z13" s="9">
        <f>H13/Tabela1!H13</f>
        <v>0.012606765734544799</v>
      </c>
      <c r="AA13" s="9">
        <f>I13/Tabela1!I13</f>
        <v>0.012668934292441805</v>
      </c>
      <c r="AB13" s="9">
        <f>J13/Tabela1!J13</f>
        <v>0.012905494942026861</v>
      </c>
    </row>
    <row r="14" spans="1:28" ht="18">
      <c r="A14" s="30" t="s">
        <v>43</v>
      </c>
      <c r="B14" s="14">
        <f aca="true" t="shared" si="3" ref="B14:I14">+B15+B16</f>
        <v>11260.29233342149</v>
      </c>
      <c r="C14" s="8">
        <f t="shared" si="3"/>
        <v>12328.378709053</v>
      </c>
      <c r="D14" s="8">
        <f t="shared" si="3"/>
        <v>13413.043178954531</v>
      </c>
      <c r="E14" s="8">
        <f t="shared" si="3"/>
        <v>15090.755475727294</v>
      </c>
      <c r="F14" s="8">
        <f t="shared" si="3"/>
        <v>15704.4320622936</v>
      </c>
      <c r="G14" s="8">
        <f t="shared" si="3"/>
        <v>14789.095339926258</v>
      </c>
      <c r="H14" s="8">
        <f t="shared" si="3"/>
        <v>14042.676514630528</v>
      </c>
      <c r="I14" s="8">
        <f t="shared" si="3"/>
        <v>15885.987701264541</v>
      </c>
      <c r="J14" s="8">
        <f>+J15+J16</f>
        <v>17139.66255302547</v>
      </c>
      <c r="K14" s="31">
        <f t="shared" si="2"/>
        <v>0.1849675516451769</v>
      </c>
      <c r="L14" s="32">
        <f t="shared" si="0"/>
        <v>0.17429112985976525</v>
      </c>
      <c r="M14" s="32">
        <f t="shared" si="0"/>
        <v>0.18566641408993198</v>
      </c>
      <c r="N14" s="32">
        <f t="shared" si="0"/>
        <v>0.18170417149013202</v>
      </c>
      <c r="O14" s="32">
        <f t="shared" si="0"/>
        <v>0.18120085164773375</v>
      </c>
      <c r="P14" s="32">
        <f t="shared" si="0"/>
        <v>0.170837536570078</v>
      </c>
      <c r="Q14" s="32">
        <f t="shared" si="0"/>
        <v>0.15771238653863204</v>
      </c>
      <c r="R14" s="32">
        <f t="shared" si="0"/>
        <v>0.17037703960568895</v>
      </c>
      <c r="S14" s="47">
        <f t="shared" si="0"/>
        <v>0.17120960460270418</v>
      </c>
      <c r="T14" s="32">
        <f>B14/Tabela1!B14</f>
        <v>0.017990705043851588</v>
      </c>
      <c r="U14" s="10">
        <f>C14/Tabela1!C14</f>
        <v>0.01767915035571314</v>
      </c>
      <c r="V14" s="10">
        <f>D14/Tabela1!D14</f>
        <v>0.01752184597200607</v>
      </c>
      <c r="W14" s="10">
        <f>E14/Tabela1!E14</f>
        <v>0.018227642381629324</v>
      </c>
      <c r="X14" s="10">
        <f>F14/Tabela1!F14</f>
        <v>0.018211356813694898</v>
      </c>
      <c r="Y14" s="10">
        <f>G14/Tabela1!G14</f>
        <v>0.016451796114208793</v>
      </c>
      <c r="Z14" s="10">
        <f>H14/Tabela1!H14</f>
        <v>0.01542524085221458</v>
      </c>
      <c r="AA14" s="10">
        <f>I14/Tabela1!I14</f>
        <v>0.01615432723089689</v>
      </c>
      <c r="AB14" s="10">
        <f>J14/Tabela1!J14</f>
        <v>0.015911929868250956</v>
      </c>
    </row>
    <row r="15" spans="1:28" ht="18">
      <c r="A15" s="33" t="s">
        <v>37</v>
      </c>
      <c r="B15" s="15">
        <f>'[1]Impostos'!$B$12</f>
        <v>10492.909285786433</v>
      </c>
      <c r="C15" s="6">
        <f>'[2]Impostos'!$B$12</f>
        <v>11626.289835443515</v>
      </c>
      <c r="D15" s="6">
        <f>'[3]Impostos'!$B$12</f>
        <v>12670.392960978126</v>
      </c>
      <c r="E15" s="6">
        <f>'[4]Impostos'!$B$12</f>
        <v>14239.23683834677</v>
      </c>
      <c r="F15" s="6">
        <f>'[5]Impostos'!$B$12</f>
        <v>14770.77898759221</v>
      </c>
      <c r="G15" s="6">
        <f>'[6]Impostos'!$B$12</f>
        <v>13873.398138474708</v>
      </c>
      <c r="H15" s="6">
        <f>'[7]Impostos'!$B$12</f>
        <v>13131.29287142249</v>
      </c>
      <c r="I15" s="6">
        <f>'[8]Impostos'!$B$12</f>
        <v>14742.72391853642</v>
      </c>
      <c r="J15" s="6">
        <f>'[9]Impostos'!$B$12</f>
        <v>15747.691354615978</v>
      </c>
      <c r="K15" s="28">
        <f t="shared" si="2"/>
        <v>0.17236210950458716</v>
      </c>
      <c r="L15" s="29">
        <f t="shared" si="0"/>
        <v>0.1643654238175336</v>
      </c>
      <c r="M15" s="29">
        <f t="shared" si="0"/>
        <v>0.1753864797711391</v>
      </c>
      <c r="N15" s="29">
        <f t="shared" si="0"/>
        <v>0.1714512395701562</v>
      </c>
      <c r="O15" s="29">
        <f t="shared" si="0"/>
        <v>0.1704281773091554</v>
      </c>
      <c r="P15" s="29">
        <f t="shared" si="0"/>
        <v>0.1602597797469296</v>
      </c>
      <c r="Q15" s="29">
        <f t="shared" si="0"/>
        <v>0.1474766961221463</v>
      </c>
      <c r="R15" s="29">
        <f t="shared" si="0"/>
        <v>0.15811554838131175</v>
      </c>
      <c r="S15" s="46">
        <f t="shared" si="0"/>
        <v>0.15730508123412865</v>
      </c>
      <c r="T15" s="29">
        <f>B15/Tabela1!B15</f>
        <v>0.017997913036698416</v>
      </c>
      <c r="U15" s="9">
        <f>C15/Tabela1!C15</f>
        <v>0.017725137380025208</v>
      </c>
      <c r="V15" s="9">
        <f>D15/Tabela1!D15</f>
        <v>0.017585531402424328</v>
      </c>
      <c r="W15" s="9">
        <f>E15/Tabela1!E15</f>
        <v>0.018305679605128307</v>
      </c>
      <c r="X15" s="9">
        <f>F15/Tabela1!F15</f>
        <v>0.018321055467837414</v>
      </c>
      <c r="Y15" s="9">
        <f>G15/Tabela1!G15</f>
        <v>0.01651229387120796</v>
      </c>
      <c r="Z15" s="9">
        <f>H15/Tabela1!H15</f>
        <v>0.015457563420885258</v>
      </c>
      <c r="AA15" s="9">
        <f>I15/Tabela1!I15</f>
        <v>0.016137787209429932</v>
      </c>
      <c r="AB15" s="9">
        <f>J15/Tabela1!J15</f>
        <v>0.015858846006273943</v>
      </c>
    </row>
    <row r="16" spans="1:28" ht="18">
      <c r="A16" s="34" t="s">
        <v>42</v>
      </c>
      <c r="B16" s="15">
        <f>'[1]Total'!$Q$12</f>
        <v>767.3830476350578</v>
      </c>
      <c r="C16" s="6">
        <f>'[2]Total'!$Q$12</f>
        <v>702.0888736094857</v>
      </c>
      <c r="D16" s="6">
        <f>'[3]Total'!$Q$12</f>
        <v>742.6502179764052</v>
      </c>
      <c r="E16" s="6">
        <f>'[4]Total'!$Q$12</f>
        <v>851.5186373805243</v>
      </c>
      <c r="F16" s="6">
        <f>'[5]Total'!$Q$12</f>
        <v>933.6530747013887</v>
      </c>
      <c r="G16" s="6">
        <f>'[6]Total'!$Q$12</f>
        <v>915.6972014515496</v>
      </c>
      <c r="H16" s="6">
        <f>'[7]Total'!$Q$12</f>
        <v>911.3836432080373</v>
      </c>
      <c r="I16" s="6">
        <f>'[8]Total'!$Q$12</f>
        <v>1143.263782728122</v>
      </c>
      <c r="J16" s="6">
        <f>'[9]Total'!$Q$12</f>
        <v>1391.971198409494</v>
      </c>
      <c r="K16" s="28">
        <f t="shared" si="2"/>
        <v>0.012605442140589737</v>
      </c>
      <c r="L16" s="29">
        <f t="shared" si="0"/>
        <v>0.009925706042231633</v>
      </c>
      <c r="M16" s="29">
        <f t="shared" si="0"/>
        <v>0.010279934318792884</v>
      </c>
      <c r="N16" s="29">
        <f t="shared" si="0"/>
        <v>0.010252931919975825</v>
      </c>
      <c r="O16" s="29">
        <f t="shared" si="0"/>
        <v>0.010772674338578318</v>
      </c>
      <c r="P16" s="29">
        <f t="shared" si="0"/>
        <v>0.0105777568231484</v>
      </c>
      <c r="Q16" s="29">
        <f t="shared" si="0"/>
        <v>0.010235690416485713</v>
      </c>
      <c r="R16" s="29">
        <f t="shared" si="0"/>
        <v>0.01226149122437718</v>
      </c>
      <c r="S16" s="46">
        <f t="shared" si="0"/>
        <v>0.013904523368575538</v>
      </c>
      <c r="T16" s="29">
        <f>B16/Tabela1!B16</f>
        <v>0.017892721685204668</v>
      </c>
      <c r="U16" s="9">
        <f>C16/Tabela1!C16</f>
        <v>0.016950889051147677</v>
      </c>
      <c r="V16" s="9">
        <f>D16/Tabela1!D16</f>
        <v>0.016502238028051577</v>
      </c>
      <c r="W16" s="9">
        <f>E16/Tabela1!E16</f>
        <v>0.017014719205941022</v>
      </c>
      <c r="X16" s="9">
        <f>F16/Tabela1!F16</f>
        <v>0.01663554049428745</v>
      </c>
      <c r="Y16" s="9">
        <f>G16/Tabela1!G16</f>
        <v>0.015586600647696978</v>
      </c>
      <c r="Z16" s="9">
        <f>H16/Tabela1!H16</f>
        <v>0.014974100341877584</v>
      </c>
      <c r="AA16" s="9">
        <f>I16/Tabela1!I16</f>
        <v>0.016370693950514374</v>
      </c>
      <c r="AB16" s="9">
        <f>J16/Tabela1!J16</f>
        <v>0.01653820616642501</v>
      </c>
    </row>
    <row r="17" spans="1:28" ht="18">
      <c r="A17" s="35" t="s">
        <v>41</v>
      </c>
      <c r="B17" s="14">
        <f>'[1]Total'!$V$12</f>
        <v>27389.687438504316</v>
      </c>
      <c r="C17" s="8">
        <f>'[2]Total'!$V$12</f>
        <v>32336.520754122343</v>
      </c>
      <c r="D17" s="8">
        <f>'[3]Total'!$V$12</f>
        <v>30609.76095258655</v>
      </c>
      <c r="E17" s="8">
        <f>'[4]Total'!$V$12</f>
        <v>35810.51624151911</v>
      </c>
      <c r="F17" s="8">
        <f>'[5]Total'!$V$12</f>
        <v>35932.88221935405</v>
      </c>
      <c r="G17" s="8">
        <f>'[6]Total'!$V$12</f>
        <v>36006.59292478076</v>
      </c>
      <c r="H17" s="8">
        <f>'[7]Total'!$V$12</f>
        <v>39076.80956058119</v>
      </c>
      <c r="I17" s="8">
        <f>'[8]Total'!$V$12</f>
        <v>40643.52171354982</v>
      </c>
      <c r="J17" s="8">
        <f>'[9]Total'!$V$12</f>
        <v>44279.441407993996</v>
      </c>
      <c r="K17" s="31">
        <f t="shared" si="2"/>
        <v>0.4499175754780259</v>
      </c>
      <c r="L17" s="32">
        <f t="shared" si="0"/>
        <v>0.4571540890312783</v>
      </c>
      <c r="M17" s="32">
        <f t="shared" si="0"/>
        <v>0.42370731804799405</v>
      </c>
      <c r="N17" s="32">
        <f t="shared" si="0"/>
        <v>0.4311858471741321</v>
      </c>
      <c r="O17" s="32">
        <f t="shared" si="0"/>
        <v>0.41460072127904346</v>
      </c>
      <c r="P17" s="32">
        <f t="shared" si="0"/>
        <v>0.4159333275068207</v>
      </c>
      <c r="Q17" s="32">
        <f t="shared" si="0"/>
        <v>0.4388691064480483</v>
      </c>
      <c r="R17" s="32">
        <f t="shared" si="0"/>
        <v>0.43590131371894114</v>
      </c>
      <c r="S17" s="47">
        <f t="shared" si="0"/>
        <v>0.4423112550808685</v>
      </c>
      <c r="T17" s="32">
        <f>B17/Tabela1!B17</f>
        <v>0.016683104760924168</v>
      </c>
      <c r="U17" s="10">
        <f>C17/Tabela1!C17</f>
        <v>0.017648424953716924</v>
      </c>
      <c r="V17" s="10">
        <f>D17/Tabela1!D17</f>
        <v>0.015378682774930265</v>
      </c>
      <c r="W17" s="10">
        <f>E17/Tabela1!E17</f>
        <v>0.016292311168884053</v>
      </c>
      <c r="X17" s="10">
        <f>F17/Tabela1!F17</f>
        <v>0.014964296469764533</v>
      </c>
      <c r="Y17" s="10">
        <f>G17/Tabela1!G17</f>
        <v>0.014849108278338703</v>
      </c>
      <c r="Z17" s="10">
        <f>H17/Tabela1!H17</f>
        <v>0.015285145037117373</v>
      </c>
      <c r="AA17" s="53">
        <f>I17/Tabela1!I17</f>
        <v>0.015156710202464506</v>
      </c>
      <c r="AB17" s="53">
        <f>J17/Tabela1!J17</f>
        <v>0.015421874891768305</v>
      </c>
    </row>
    <row r="18" spans="1:28" ht="18">
      <c r="A18" s="36" t="s">
        <v>38</v>
      </c>
      <c r="B18" s="37">
        <f aca="true" t="shared" si="4" ref="B18:I18">B11+B14+B17</f>
        <v>60877.12268053426</v>
      </c>
      <c r="C18" s="38">
        <f t="shared" si="4"/>
        <v>70734.40122266934</v>
      </c>
      <c r="D18" s="38">
        <f t="shared" si="4"/>
        <v>72242.70067745048</v>
      </c>
      <c r="E18" s="38">
        <f t="shared" si="4"/>
        <v>83051.23295722928</v>
      </c>
      <c r="F18" s="38">
        <f t="shared" si="4"/>
        <v>86668.6437700858</v>
      </c>
      <c r="G18" s="38">
        <f t="shared" si="4"/>
        <v>86568.18423426361</v>
      </c>
      <c r="H18" s="38">
        <f t="shared" si="4"/>
        <v>89039.78199068556</v>
      </c>
      <c r="I18" s="38">
        <f t="shared" si="4"/>
        <v>93240.19092026824</v>
      </c>
      <c r="J18" s="38">
        <f>J11+J14+J17</f>
        <v>100109.23506773147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0.015666371496493383</v>
      </c>
      <c r="U18" s="40">
        <f>C18/Tabela1!C18</f>
        <v>0.016162757552395865</v>
      </c>
      <c r="V18" s="40">
        <f>D18/Tabela1!D18</f>
        <v>0.015004424037221104</v>
      </c>
      <c r="W18" s="40">
        <f>E18/Tabela1!E18</f>
        <v>0.015577113374484156</v>
      </c>
      <c r="X18" s="40">
        <f>F18/Tabela1!F18</f>
        <v>0.014997292255100518</v>
      </c>
      <c r="Y18" s="40">
        <f>G18/Tabela1!G18</f>
        <v>0.014438168706503995</v>
      </c>
      <c r="Z18" s="40">
        <f>H18/Tabela1!H18</f>
        <v>0.014202444343426568</v>
      </c>
      <c r="AA18" s="52">
        <f>I18/Tabela1!I18</f>
        <v>0.014158452395075242</v>
      </c>
      <c r="AB18" s="52">
        <f>J18/Tabela1!J18</f>
        <v>0.014292864045388511</v>
      </c>
    </row>
    <row r="19" spans="1:28" ht="18">
      <c r="A19" s="41" t="s">
        <v>39</v>
      </c>
      <c r="B19" s="16">
        <f>'[10]PIB_UF'!B$8</f>
        <v>60877.12268053422</v>
      </c>
      <c r="C19" s="7">
        <f>'[10]PIB_UF'!C$8</f>
        <v>70734.40122266932</v>
      </c>
      <c r="D19" s="7">
        <f>'[10]PIB_UF'!D$8</f>
        <v>72242.7006774504</v>
      </c>
      <c r="E19" s="7">
        <f>'[10]PIB_UF'!E$8</f>
        <v>83051.23295722915</v>
      </c>
      <c r="F19" s="7">
        <f>'[10]PIB_UF'!F$8</f>
        <v>86668.6437700858</v>
      </c>
      <c r="G19" s="7">
        <f>'[10]PIB_UF'!G$8</f>
        <v>86568.18423426346</v>
      </c>
      <c r="H19" s="7">
        <f>'[10]PIB_UF'!H$8</f>
        <v>89039.78199068556</v>
      </c>
      <c r="I19" s="7">
        <f>'[10]PIB_UF'!I$8</f>
        <v>93240.19092026833</v>
      </c>
      <c r="J19" s="7">
        <f>'[10]PIB_UF'!J$8</f>
        <v>100109.23506773145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'[1]Total'!$E$13</f>
        <v>6067.327167614909</v>
      </c>
      <c r="C10" s="6">
        <f>'[2]Total'!$E$13</f>
        <v>6722.04471243417</v>
      </c>
      <c r="D10" s="6">
        <f>'[3]Total'!$E$13</f>
        <v>7065.8271023361685</v>
      </c>
      <c r="E10" s="6">
        <f>'[4]Total'!$E$13</f>
        <v>8339.327911269338</v>
      </c>
      <c r="F10" s="6">
        <f>'[5]Total'!$E$13</f>
        <v>8993.027309121504</v>
      </c>
      <c r="G10" s="6">
        <f>'[6]Total'!$E$13</f>
        <v>9441.33859137068</v>
      </c>
      <c r="H10" s="6">
        <f>'[7]Total'!$E$13</f>
        <v>10177.503604112368</v>
      </c>
      <c r="I10" s="6">
        <f>'[8]Total'!$E$13</f>
        <v>11182.83090693132</v>
      </c>
      <c r="J10" s="6">
        <f>'[9]Total'!$E$13</f>
        <v>12267.0892085581</v>
      </c>
      <c r="K10" s="28">
        <f>B10/B$18</f>
        <v>0.9138710124071673</v>
      </c>
      <c r="L10" s="29">
        <f aca="true" t="shared" si="0" ref="L10:S18">C10/C$18</f>
        <v>0.9203591303019849</v>
      </c>
      <c r="M10" s="29">
        <f t="shared" si="0"/>
        <v>0.9162753334612862</v>
      </c>
      <c r="N10" s="29">
        <f t="shared" si="0"/>
        <v>0.9254890870777729</v>
      </c>
      <c r="O10" s="29">
        <f t="shared" si="0"/>
        <v>0.9229181474154026</v>
      </c>
      <c r="P10" s="29">
        <f t="shared" si="0"/>
        <v>0.9217442187020759</v>
      </c>
      <c r="Q10" s="29">
        <f t="shared" si="0"/>
        <v>0.924115535509958</v>
      </c>
      <c r="R10" s="29">
        <f t="shared" si="0"/>
        <v>0.9238413555875769</v>
      </c>
      <c r="S10" s="46">
        <f t="shared" si="0"/>
        <v>0.9175093846264707</v>
      </c>
      <c r="T10" s="29">
        <f>B10/Tabela1!B10</f>
        <v>0.0018370030542245205</v>
      </c>
      <c r="U10" s="9">
        <f>C10/Tabela1!C10</f>
        <v>0.0018067773623844379</v>
      </c>
      <c r="V10" s="9">
        <f>D10/Tabela1!D10</f>
        <v>0.001725788989493872</v>
      </c>
      <c r="W10" s="9">
        <f>E10/Tabela1!E10</f>
        <v>0.0018313059781958753</v>
      </c>
      <c r="X10" s="9">
        <f>F10/Tabela1!F10</f>
        <v>0.0018084673962294147</v>
      </c>
      <c r="Y10" s="9">
        <f>G10/Tabela1!G10</f>
        <v>0.0018312779812422765</v>
      </c>
      <c r="Z10" s="9">
        <f>H10/Tabela1!H10</f>
        <v>0.0018778298630679</v>
      </c>
      <c r="AA10" s="9">
        <f>I10/Tabela1!I10</f>
        <v>0.0019716108614483427</v>
      </c>
      <c r="AB10" s="9">
        <f>J10/Tabela1!J10</f>
        <v>0.0020407225253999835</v>
      </c>
    </row>
    <row r="11" spans="1:28" ht="18">
      <c r="A11" s="30" t="s">
        <v>34</v>
      </c>
      <c r="B11" s="14">
        <f>+B12+B13</f>
        <v>3807.6484052418227</v>
      </c>
      <c r="C11" s="8">
        <f aca="true" t="shared" si="1" ref="C11:I11">+C12+C13</f>
        <v>4300.999468527688</v>
      </c>
      <c r="D11" s="8">
        <f t="shared" si="1"/>
        <v>4488.2058259162495</v>
      </c>
      <c r="E11" s="8">
        <f t="shared" si="1"/>
        <v>5221.801695506778</v>
      </c>
      <c r="F11" s="8">
        <f t="shared" si="1"/>
        <v>5403.074565884932</v>
      </c>
      <c r="G11" s="8">
        <f t="shared" si="1"/>
        <v>6048.769298302054</v>
      </c>
      <c r="H11" s="8">
        <f t="shared" si="1"/>
        <v>6680.503753463932</v>
      </c>
      <c r="I11" s="8">
        <f t="shared" si="1"/>
        <v>7302.21210950391</v>
      </c>
      <c r="J11" s="8">
        <f>+J12+J13</f>
        <v>7510.442882270363</v>
      </c>
      <c r="K11" s="31">
        <f aca="true" t="shared" si="2" ref="K11:K18">B11/B$18</f>
        <v>0.5735144004698143</v>
      </c>
      <c r="L11" s="32">
        <f t="shared" si="0"/>
        <v>0.5888779827603993</v>
      </c>
      <c r="M11" s="32">
        <f t="shared" si="0"/>
        <v>0.5820171128196172</v>
      </c>
      <c r="N11" s="32">
        <f t="shared" si="0"/>
        <v>0.5795095882421226</v>
      </c>
      <c r="O11" s="32">
        <f t="shared" si="0"/>
        <v>0.554495766251701</v>
      </c>
      <c r="P11" s="32">
        <f t="shared" si="0"/>
        <v>0.5905325899516436</v>
      </c>
      <c r="Q11" s="32">
        <f t="shared" si="0"/>
        <v>0.60658856471582</v>
      </c>
      <c r="R11" s="32">
        <f t="shared" si="0"/>
        <v>0.6032538263500672</v>
      </c>
      <c r="S11" s="47">
        <f t="shared" si="0"/>
        <v>0.5617389512727045</v>
      </c>
      <c r="T11" s="32">
        <f>B11/Tabela1!B11</f>
        <v>0.0023530292519678294</v>
      </c>
      <c r="U11" s="10">
        <f>C11/Tabela1!C11</f>
        <v>0.0023289168929763126</v>
      </c>
      <c r="V11" s="10">
        <f>D11/Tabela1!D11</f>
        <v>0.0021799534235629383</v>
      </c>
      <c r="W11" s="10">
        <f>E11/Tabela1!E11</f>
        <v>0.002264723187797778</v>
      </c>
      <c r="X11" s="10">
        <f>F11/Tabela1!F11</f>
        <v>0.0021480246301377377</v>
      </c>
      <c r="Y11" s="10">
        <f>G11/Tabela1!G11</f>
        <v>0.0022637440207416318</v>
      </c>
      <c r="Z11" s="10">
        <f>H11/Tabela1!H11</f>
        <v>0.002383820274027287</v>
      </c>
      <c r="AA11" s="10">
        <f>I11/Tabela1!I11</f>
        <v>0.0025002977567152584</v>
      </c>
      <c r="AB11" s="10">
        <f>J11/Tabela1!J11</f>
        <v>0.0024577882199595205</v>
      </c>
    </row>
    <row r="12" spans="1:28" ht="18">
      <c r="A12" s="33" t="s">
        <v>35</v>
      </c>
      <c r="B12" s="15">
        <f>'[1]Total'!$G$13</f>
        <v>3002.918197075596</v>
      </c>
      <c r="C12" s="6">
        <f>'[2]Total'!$G$13</f>
        <v>3387.322019478015</v>
      </c>
      <c r="D12" s="6">
        <f>'[3]Total'!$G$13</f>
        <v>3552.2807874338537</v>
      </c>
      <c r="E12" s="6">
        <f>'[4]Total'!$G$13</f>
        <v>4126.540938118694</v>
      </c>
      <c r="F12" s="6">
        <f>'[5]Total'!$G$13</f>
        <v>4250.59025031983</v>
      </c>
      <c r="G12" s="6">
        <f>'[6]Total'!$G$13</f>
        <v>4776.0791492982125</v>
      </c>
      <c r="H12" s="6">
        <f>'[7]Total'!$G$13</f>
        <v>5287.601452792114</v>
      </c>
      <c r="I12" s="6">
        <f>'[8]Total'!$G$13</f>
        <v>5724.733735959557</v>
      </c>
      <c r="J12" s="6">
        <f>'[9]Total'!$G$13</f>
        <v>5880.224206913073</v>
      </c>
      <c r="K12" s="28">
        <f t="shared" si="2"/>
        <v>0.4523045843951362</v>
      </c>
      <c r="L12" s="29">
        <f t="shared" si="0"/>
        <v>0.4637804241517205</v>
      </c>
      <c r="M12" s="29">
        <f t="shared" si="0"/>
        <v>0.4606491520260835</v>
      </c>
      <c r="N12" s="29">
        <f t="shared" si="0"/>
        <v>0.4579588003066331</v>
      </c>
      <c r="O12" s="29">
        <f t="shared" si="0"/>
        <v>0.4362209458952892</v>
      </c>
      <c r="P12" s="29">
        <f t="shared" si="0"/>
        <v>0.4662816931438991</v>
      </c>
      <c r="Q12" s="29">
        <f t="shared" si="0"/>
        <v>0.48011328103443895</v>
      </c>
      <c r="R12" s="29">
        <f t="shared" si="0"/>
        <v>0.47293443127435203</v>
      </c>
      <c r="S12" s="46">
        <f t="shared" si="0"/>
        <v>0.4398077491591544</v>
      </c>
      <c r="T12" s="29">
        <f>B12/Tabela1!B12</f>
        <v>0.0023510165680138695</v>
      </c>
      <c r="U12" s="9">
        <f>C12/Tabela1!C12</f>
        <v>0.002330210414079004</v>
      </c>
      <c r="V12" s="9">
        <f>D12/Tabela1!D12</f>
        <v>0.0021833545817220297</v>
      </c>
      <c r="W12" s="9">
        <f>E12/Tabela1!E12</f>
        <v>0.002264580338225942</v>
      </c>
      <c r="X12" s="9">
        <f>F12/Tabela1!F12</f>
        <v>0.002124860591169021</v>
      </c>
      <c r="Y12" s="9">
        <f>G12/Tabela1!G12</f>
        <v>0.0022456137670854776</v>
      </c>
      <c r="Z12" s="9">
        <f>H12/Tabela1!H12</f>
        <v>0.002371874771358851</v>
      </c>
      <c r="AA12" s="9">
        <f>I12/Tabela1!I12</f>
        <v>0.0024757157685388084</v>
      </c>
      <c r="AB12" s="9">
        <f>J12/Tabela1!J12</f>
        <v>0.0024275395541395292</v>
      </c>
    </row>
    <row r="13" spans="1:28" ht="18">
      <c r="A13" s="33" t="s">
        <v>36</v>
      </c>
      <c r="B13" s="15">
        <f>'[1]Total'!$J$13+'[1]Total'!$P$13</f>
        <v>804.730208166227</v>
      </c>
      <c r="C13" s="6">
        <f>'[2]Total'!$J$13+'[2]Total'!$P$13</f>
        <v>913.6774490496731</v>
      </c>
      <c r="D13" s="6">
        <f>'[3]Total'!$J$13+'[3]Total'!$P$13</f>
        <v>935.9250384823963</v>
      </c>
      <c r="E13" s="6">
        <f>'[4]Total'!$J$13+'[4]Total'!$P$13</f>
        <v>1095.2607573880844</v>
      </c>
      <c r="F13" s="6">
        <f>'[5]Total'!$J$13+'[5]Total'!$P$13</f>
        <v>1152.4843155651015</v>
      </c>
      <c r="G13" s="6">
        <f>'[6]Total'!$J$13+'[6]Total'!$P$13</f>
        <v>1272.6901490038415</v>
      </c>
      <c r="H13" s="6">
        <f>'[7]Total'!$J$13+'[7]Total'!$P$13</f>
        <v>1392.9023006718185</v>
      </c>
      <c r="I13" s="6">
        <f>'[8]Total'!$J$13+'[8]Total'!$P$13</f>
        <v>1577.4783735443536</v>
      </c>
      <c r="J13" s="6">
        <f>'[9]Total'!$J$13+'[9]Total'!$P$13</f>
        <v>1630.2186753572892</v>
      </c>
      <c r="K13" s="28">
        <f t="shared" si="2"/>
        <v>0.12120981607467805</v>
      </c>
      <c r="L13" s="29">
        <f t="shared" si="0"/>
        <v>0.12509755860867885</v>
      </c>
      <c r="M13" s="29">
        <f t="shared" si="0"/>
        <v>0.12136796079353383</v>
      </c>
      <c r="N13" s="29">
        <f t="shared" si="0"/>
        <v>0.12155078793548955</v>
      </c>
      <c r="O13" s="29">
        <f t="shared" si="0"/>
        <v>0.11827482035641183</v>
      </c>
      <c r="P13" s="29">
        <f t="shared" si="0"/>
        <v>0.12425089680774452</v>
      </c>
      <c r="Q13" s="29">
        <f t="shared" si="0"/>
        <v>0.12647528368138108</v>
      </c>
      <c r="R13" s="29">
        <f t="shared" si="0"/>
        <v>0.13031939507571522</v>
      </c>
      <c r="S13" s="46">
        <f t="shared" si="0"/>
        <v>0.12193120211355006</v>
      </c>
      <c r="T13" s="29">
        <f>B13/Tabela1!B13</f>
        <v>0.0023605702707975153</v>
      </c>
      <c r="U13" s="9">
        <f>C13/Tabela1!C13</f>
        <v>0.0023241338630608835</v>
      </c>
      <c r="V13" s="9">
        <f>D13/Tabela1!D13</f>
        <v>0.0021671402768011654</v>
      </c>
      <c r="W13" s="9">
        <f>E13/Tabela1!E13</f>
        <v>0.002265261554505524</v>
      </c>
      <c r="X13" s="9">
        <f>F13/Tabela1!F13</f>
        <v>0.0022380074482777333</v>
      </c>
      <c r="Y13" s="9">
        <f>G13/Tabela1!G13</f>
        <v>0.002334474530980758</v>
      </c>
      <c r="Z13" s="9">
        <f>H13/Tabela1!H13</f>
        <v>0.002430283315662065</v>
      </c>
      <c r="AA13" s="9">
        <f>I13/Tabela1!I13</f>
        <v>0.0025937603769009172</v>
      </c>
      <c r="AB13" s="9">
        <f>J13/Tabela1!J13</f>
        <v>0.002573453846414285</v>
      </c>
    </row>
    <row r="14" spans="1:28" ht="18">
      <c r="A14" s="30" t="s">
        <v>43</v>
      </c>
      <c r="B14" s="14">
        <f aca="true" t="shared" si="3" ref="B14:I14">+B15+B16</f>
        <v>604.4742528834928</v>
      </c>
      <c r="C14" s="8">
        <f t="shared" si="3"/>
        <v>609.3163712914992</v>
      </c>
      <c r="D14" s="8">
        <f t="shared" si="3"/>
        <v>670.9566669486001</v>
      </c>
      <c r="E14" s="8">
        <f t="shared" si="3"/>
        <v>690.711230416746</v>
      </c>
      <c r="F14" s="8">
        <f t="shared" si="3"/>
        <v>780.7405594490411</v>
      </c>
      <c r="G14" s="8">
        <f t="shared" si="3"/>
        <v>825.5995084001457</v>
      </c>
      <c r="H14" s="8">
        <f t="shared" si="3"/>
        <v>862.1859528243989</v>
      </c>
      <c r="I14" s="8">
        <f t="shared" si="3"/>
        <v>959.613530608815</v>
      </c>
      <c r="J14" s="8">
        <f>+J15+J16</f>
        <v>1161.3909129240578</v>
      </c>
      <c r="K14" s="31">
        <f t="shared" si="2"/>
        <v>0.09104692761670521</v>
      </c>
      <c r="L14" s="32">
        <f t="shared" si="0"/>
        <v>0.08342549172921727</v>
      </c>
      <c r="M14" s="32">
        <f t="shared" si="0"/>
        <v>0.08700765456646076</v>
      </c>
      <c r="N14" s="32">
        <f t="shared" si="0"/>
        <v>0.07665434347639884</v>
      </c>
      <c r="O14" s="32">
        <f t="shared" si="0"/>
        <v>0.0801242569349167</v>
      </c>
      <c r="P14" s="32">
        <f t="shared" si="0"/>
        <v>0.08060208480677214</v>
      </c>
      <c r="Q14" s="32">
        <f t="shared" si="0"/>
        <v>0.07828633272913217</v>
      </c>
      <c r="R14" s="32">
        <f t="shared" si="0"/>
        <v>0.07927605025381727</v>
      </c>
      <c r="S14" s="47">
        <f t="shared" si="0"/>
        <v>0.08686551827505448</v>
      </c>
      <c r="T14" s="32">
        <f>B14/Tabela1!B14</f>
        <v>0.0009657758136484439</v>
      </c>
      <c r="U14" s="10">
        <f>C14/Tabela1!C14</f>
        <v>0.000873772293703931</v>
      </c>
      <c r="V14" s="10">
        <f>D14/Tabela1!D14</f>
        <v>0.0008764900862028158</v>
      </c>
      <c r="W14" s="10">
        <f>E14/Tabela1!E14</f>
        <v>0.0008342880724071135</v>
      </c>
      <c r="X14" s="10">
        <f>F14/Tabela1!F14</f>
        <v>0.0009053714805254602</v>
      </c>
      <c r="Y14" s="10">
        <f>G14/Tabela1!G14</f>
        <v>0.0009184195836185564</v>
      </c>
      <c r="Z14" s="10">
        <f>H14/Tabela1!H14</f>
        <v>0.0009470720177778294</v>
      </c>
      <c r="AA14" s="10">
        <f>I14/Tabela1!I14</f>
        <v>0.0009758229252196338</v>
      </c>
      <c r="AB14" s="10">
        <f>J14/Tabela1!J14</f>
        <v>0.0010781992176858524</v>
      </c>
    </row>
    <row r="15" spans="1:28" ht="18">
      <c r="A15" s="33" t="s">
        <v>37</v>
      </c>
      <c r="B15" s="15">
        <f>'[1]Impostos'!$B$13</f>
        <v>571.8233090298886</v>
      </c>
      <c r="C15" s="6">
        <f>'[2]Impostos'!$B$13</f>
        <v>581.6745544443551</v>
      </c>
      <c r="D15" s="6">
        <f>'[3]Impostos'!$B$13</f>
        <v>645.6400127334616</v>
      </c>
      <c r="E15" s="6">
        <f>'[4]Impostos'!$B$13</f>
        <v>671.3973665410405</v>
      </c>
      <c r="F15" s="6">
        <f>'[5]Impostos'!$B$13</f>
        <v>751.0949993477116</v>
      </c>
      <c r="G15" s="6">
        <f>'[6]Impostos'!$B$13</f>
        <v>801.5665441399001</v>
      </c>
      <c r="H15" s="6">
        <f>'[7]Impostos'!$B$13</f>
        <v>835.7336081546899</v>
      </c>
      <c r="I15" s="6">
        <f>'[8]Impostos'!$B$13</f>
        <v>921.8782396070201</v>
      </c>
      <c r="J15" s="6">
        <f>'[9]Impostos'!$B$13</f>
        <v>1102.8985148396098</v>
      </c>
      <c r="K15" s="28">
        <f t="shared" si="2"/>
        <v>0.08612898759283262</v>
      </c>
      <c r="L15" s="29">
        <f t="shared" si="0"/>
        <v>0.07964086969801512</v>
      </c>
      <c r="M15" s="29">
        <f t="shared" si="0"/>
        <v>0.08372466653871373</v>
      </c>
      <c r="N15" s="29">
        <f t="shared" si="0"/>
        <v>0.0745109129222272</v>
      </c>
      <c r="O15" s="29">
        <f t="shared" si="0"/>
        <v>0.07708185258459746</v>
      </c>
      <c r="P15" s="29">
        <f t="shared" si="0"/>
        <v>0.07825578129792415</v>
      </c>
      <c r="Q15" s="29">
        <f t="shared" si="0"/>
        <v>0.07588446449004212</v>
      </c>
      <c r="R15" s="29">
        <f t="shared" si="0"/>
        <v>0.07615864441242319</v>
      </c>
      <c r="S15" s="46">
        <f t="shared" si="0"/>
        <v>0.08249061537352935</v>
      </c>
      <c r="T15" s="29">
        <f>B15/Tabela1!B15</f>
        <v>0.000980817226945626</v>
      </c>
      <c r="U15" s="9">
        <f>C15/Tabela1!C15</f>
        <v>0.0008868058111332844</v>
      </c>
      <c r="V15" s="9">
        <f>D15/Tabela1!D15</f>
        <v>0.0008960987045589969</v>
      </c>
      <c r="W15" s="9">
        <f>E15/Tabela1!E15</f>
        <v>0.0008631350976991081</v>
      </c>
      <c r="X15" s="9">
        <f>F15/Tabela1!F15</f>
        <v>0.0009316267717649936</v>
      </c>
      <c r="Y15" s="9">
        <f>G15/Tabela1!G15</f>
        <v>0.0009540346353544353</v>
      </c>
      <c r="Z15" s="9">
        <f>H15/Tabela1!H15</f>
        <v>0.0009837877638941854</v>
      </c>
      <c r="AA15" s="9">
        <f>I15/Tabela1!I15</f>
        <v>0.0010091130340626274</v>
      </c>
      <c r="AB15" s="9">
        <f>J15/Tabela1!J15</f>
        <v>0.0011106832940475887</v>
      </c>
    </row>
    <row r="16" spans="1:28" ht="18">
      <c r="A16" s="34" t="s">
        <v>42</v>
      </c>
      <c r="B16" s="15">
        <f>'[1]Total'!$Q$13</f>
        <v>32.65094385360421</v>
      </c>
      <c r="C16" s="6">
        <f>'[2]Total'!$Q$13</f>
        <v>27.64181684714417</v>
      </c>
      <c r="D16" s="6">
        <f>'[3]Total'!$Q$13</f>
        <v>25.3166542151384</v>
      </c>
      <c r="E16" s="6">
        <f>'[4]Total'!$Q$13</f>
        <v>19.31386387570553</v>
      </c>
      <c r="F16" s="6">
        <f>'[5]Total'!$Q$13</f>
        <v>29.64556010132958</v>
      </c>
      <c r="G16" s="6">
        <f>'[6]Total'!$Q$13</f>
        <v>24.032964260245656</v>
      </c>
      <c r="H16" s="6">
        <f>'[7]Total'!$Q$13</f>
        <v>26.45234466970895</v>
      </c>
      <c r="I16" s="6">
        <f>'[8]Total'!$Q$13</f>
        <v>37.735291001795</v>
      </c>
      <c r="J16" s="6">
        <f>'[9]Total'!$Q$13</f>
        <v>58.49239808444811</v>
      </c>
      <c r="K16" s="28">
        <f t="shared" si="2"/>
        <v>0.004917940023872586</v>
      </c>
      <c r="L16" s="29">
        <f t="shared" si="0"/>
        <v>0.0037846220312021625</v>
      </c>
      <c r="M16" s="29">
        <f t="shared" si="0"/>
        <v>0.0032829880277470136</v>
      </c>
      <c r="N16" s="29">
        <f t="shared" si="0"/>
        <v>0.002143430554171643</v>
      </c>
      <c r="O16" s="29">
        <f t="shared" si="0"/>
        <v>0.0030424043503192483</v>
      </c>
      <c r="P16" s="29">
        <f t="shared" si="0"/>
        <v>0.002346303508847998</v>
      </c>
      <c r="Q16" s="29">
        <f t="shared" si="0"/>
        <v>0.0024018682390900556</v>
      </c>
      <c r="R16" s="29">
        <f t="shared" si="0"/>
        <v>0.003117405841394082</v>
      </c>
      <c r="S16" s="46">
        <f t="shared" si="0"/>
        <v>0.0043749029015251375</v>
      </c>
      <c r="T16" s="29">
        <f>B16/Tabela1!B16</f>
        <v>0.0007613072153890182</v>
      </c>
      <c r="U16" s="9">
        <f>C16/Tabela1!C16</f>
        <v>0.0006673704543118899</v>
      </c>
      <c r="V16" s="9">
        <f>D16/Tabela1!D16</f>
        <v>0.0005625548122378152</v>
      </c>
      <c r="W16" s="9">
        <f>E16/Tabela1!E16</f>
        <v>0.00038592222906337235</v>
      </c>
      <c r="X16" s="9">
        <f>F16/Tabela1!F16</f>
        <v>0.0005282153820349508</v>
      </c>
      <c r="Y16" s="9">
        <f>G16/Tabela1!G16</f>
        <v>0.00040907869513090705</v>
      </c>
      <c r="Z16" s="9">
        <f>H16/Tabela1!H16</f>
        <v>0.0004346139699939036</v>
      </c>
      <c r="AA16" s="9">
        <f>I16/Tabela1!I16</f>
        <v>0.0005403415287501431</v>
      </c>
      <c r="AB16" s="9">
        <f>J16/Tabela1!J16</f>
        <v>0.0006949564328590553</v>
      </c>
    </row>
    <row r="17" spans="1:28" ht="18">
      <c r="A17" s="35" t="s">
        <v>41</v>
      </c>
      <c r="B17" s="14">
        <f>'[1]Total'!$V$13</f>
        <v>2227.027818519482</v>
      </c>
      <c r="C17" s="8">
        <f>'[2]Total'!$V$13</f>
        <v>2393.403427059337</v>
      </c>
      <c r="D17" s="8">
        <f>'[3]Total'!$V$13</f>
        <v>2552.3046222047806</v>
      </c>
      <c r="E17" s="8">
        <f>'[4]Total'!$V$13</f>
        <v>3098.212351886854</v>
      </c>
      <c r="F17" s="8">
        <f>'[5]Total'!$V$13</f>
        <v>3560.3071831352427</v>
      </c>
      <c r="G17" s="8">
        <f>'[6]Total'!$V$13</f>
        <v>3368.536328808381</v>
      </c>
      <c r="H17" s="8">
        <f>'[7]Total'!$V$13</f>
        <v>3470.5475059787263</v>
      </c>
      <c r="I17" s="8">
        <f>'[8]Total'!$V$13</f>
        <v>3842.883506425614</v>
      </c>
      <c r="J17" s="8">
        <f>'[9]Total'!$V$13</f>
        <v>4698.153928203289</v>
      </c>
      <c r="K17" s="31">
        <f t="shared" si="2"/>
        <v>0.3354386719134805</v>
      </c>
      <c r="L17" s="32">
        <f t="shared" si="0"/>
        <v>0.32769652551038336</v>
      </c>
      <c r="M17" s="32">
        <f t="shared" si="0"/>
        <v>0.330975232613922</v>
      </c>
      <c r="N17" s="32">
        <f t="shared" si="0"/>
        <v>0.34383606828147856</v>
      </c>
      <c r="O17" s="32">
        <f t="shared" si="0"/>
        <v>0.36537997681338225</v>
      </c>
      <c r="P17" s="32">
        <f t="shared" si="0"/>
        <v>0.3288653252415843</v>
      </c>
      <c r="Q17" s="32">
        <f t="shared" si="0"/>
        <v>0.31512510255504794</v>
      </c>
      <c r="R17" s="32">
        <f t="shared" si="0"/>
        <v>0.31747012339611547</v>
      </c>
      <c r="S17" s="47">
        <f t="shared" si="0"/>
        <v>0.3513955304522411</v>
      </c>
      <c r="T17" s="32">
        <f>B17/Tabela1!B17</f>
        <v>0.0013564863960302941</v>
      </c>
      <c r="U17" s="10">
        <f>C17/Tabela1!C17</f>
        <v>0.001306256819885014</v>
      </c>
      <c r="V17" s="10">
        <f>D17/Tabela1!D17</f>
        <v>0.0012823060980670224</v>
      </c>
      <c r="W17" s="10">
        <f>E17/Tabela1!E17</f>
        <v>0.001409559118438429</v>
      </c>
      <c r="X17" s="10">
        <f>F17/Tabela1!F17</f>
        <v>0.001482694649614605</v>
      </c>
      <c r="Y17" s="10">
        <f>G17/Tabela1!G17</f>
        <v>0.0013891833862339185</v>
      </c>
      <c r="Z17" s="10">
        <f>H17/Tabela1!H17</f>
        <v>0.0013575269471487997</v>
      </c>
      <c r="AA17" s="53">
        <f>I17/Tabela1!I17</f>
        <v>0.0014330813175893093</v>
      </c>
      <c r="AB17" s="53">
        <f>J17/Tabela1!J17</f>
        <v>0.0016362975638157075</v>
      </c>
    </row>
    <row r="18" spans="1:28" ht="18">
      <c r="A18" s="36" t="s">
        <v>38</v>
      </c>
      <c r="B18" s="37">
        <f aca="true" t="shared" si="4" ref="B18:I18">B11+B14+B17</f>
        <v>6639.150476644798</v>
      </c>
      <c r="C18" s="38">
        <f t="shared" si="4"/>
        <v>7303.719266878525</v>
      </c>
      <c r="D18" s="38">
        <f t="shared" si="4"/>
        <v>7711.46711506963</v>
      </c>
      <c r="E18" s="38">
        <f t="shared" si="4"/>
        <v>9010.725277810378</v>
      </c>
      <c r="F18" s="38">
        <f t="shared" si="4"/>
        <v>9744.122308469216</v>
      </c>
      <c r="G18" s="38">
        <f t="shared" si="4"/>
        <v>10242.90513551058</v>
      </c>
      <c r="H18" s="38">
        <f t="shared" si="4"/>
        <v>11013.237212267057</v>
      </c>
      <c r="I18" s="38">
        <f t="shared" si="4"/>
        <v>12104.70914653834</v>
      </c>
      <c r="J18" s="38">
        <f>J11+J14+J17</f>
        <v>13369.98772339771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0.0017085465476753985</v>
      </c>
      <c r="U18" s="40">
        <f>C18/Tabela1!C18</f>
        <v>0.0016688943668259585</v>
      </c>
      <c r="V18" s="40">
        <f>D18/Tabela1!D18</f>
        <v>0.0016016306347709235</v>
      </c>
      <c r="W18" s="40">
        <f>E18/Tabela1!E18</f>
        <v>0.0016900542501406008</v>
      </c>
      <c r="X18" s="40">
        <f>F18/Tabela1!F18</f>
        <v>0.0016861398041167581</v>
      </c>
      <c r="Y18" s="40">
        <f>G18/Tabela1!G18</f>
        <v>0.0017083504026261381</v>
      </c>
      <c r="Z18" s="40">
        <f>H18/Tabela1!H18</f>
        <v>0.001756685439375175</v>
      </c>
      <c r="AA18" s="52">
        <f>I18/Tabela1!I18</f>
        <v>0.001838090918904801</v>
      </c>
      <c r="AB18" s="52">
        <f>J18/Tabela1!J18</f>
        <v>0.0019088690138302068</v>
      </c>
    </row>
    <row r="19" spans="1:28" ht="18">
      <c r="A19" s="41" t="s">
        <v>39</v>
      </c>
      <c r="B19" s="16">
        <f>'[10]PIB_UF'!B$9</f>
        <v>6639.1504766448</v>
      </c>
      <c r="C19" s="7">
        <f>'[10]PIB_UF'!C$9</f>
        <v>7303.719266878526</v>
      </c>
      <c r="D19" s="7">
        <f>'[10]PIB_UF'!D$9</f>
        <v>7711.467115069632</v>
      </c>
      <c r="E19" s="7">
        <f>'[10]PIB_UF'!E$9</f>
        <v>9010.725277810381</v>
      </c>
      <c r="F19" s="7">
        <f>'[10]PIB_UF'!F$9</f>
        <v>9744.122308469212</v>
      </c>
      <c r="G19" s="7">
        <f>'[10]PIB_UF'!G$9</f>
        <v>10242.905135510582</v>
      </c>
      <c r="H19" s="7">
        <f>'[10]PIB_UF'!H$9</f>
        <v>11013.23721226706</v>
      </c>
      <c r="I19" s="7">
        <f>'[10]PIB_UF'!I$9</f>
        <v>12104.70914653834</v>
      </c>
      <c r="J19" s="7">
        <f>'[10]PIB_UF'!J$9</f>
        <v>13369.987723397711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'[1]Total'!$E$14</f>
        <v>75521.36212975656</v>
      </c>
      <c r="C10" s="6">
        <f>'[2]Total'!$E$14</f>
        <v>90541.30386509713</v>
      </c>
      <c r="D10" s="6">
        <f>'[3]Total'!$E$14</f>
        <v>97352.05545124397</v>
      </c>
      <c r="E10" s="6">
        <f>'[4]Total'!$E$14</f>
        <v>110396.66892708345</v>
      </c>
      <c r="F10" s="6">
        <f>'[5]Total'!$E$14</f>
        <v>113001.63913269057</v>
      </c>
      <c r="G10" s="6">
        <f>'[6]Total'!$E$14</f>
        <v>118312.4988686736</v>
      </c>
      <c r="H10" s="6">
        <f>'[7]Total'!$E$14</f>
        <v>124828.32928884384</v>
      </c>
      <c r="I10" s="6">
        <f>'[8]Total'!$E$14</f>
        <v>141649.03808748786</v>
      </c>
      <c r="J10" s="6">
        <f>'[9]Total'!$E$14</f>
        <v>146889.1151133162</v>
      </c>
      <c r="K10" s="28">
        <f>B10/B$18</f>
        <v>0.9133676308820937</v>
      </c>
      <c r="L10" s="29">
        <f aca="true" t="shared" si="0" ref="L10:S18">C10/C$18</f>
        <v>0.9172386678126115</v>
      </c>
      <c r="M10" s="29">
        <f t="shared" si="0"/>
        <v>0.9091450743914261</v>
      </c>
      <c r="N10" s="29">
        <f t="shared" si="0"/>
        <v>0.9106769117427985</v>
      </c>
      <c r="O10" s="29">
        <f t="shared" si="0"/>
        <v>0.9070248344271923</v>
      </c>
      <c r="P10" s="29">
        <f t="shared" si="0"/>
        <v>0.9038422167015185</v>
      </c>
      <c r="Q10" s="29">
        <f t="shared" si="0"/>
        <v>0.9038489322219593</v>
      </c>
      <c r="R10" s="29">
        <f t="shared" si="0"/>
        <v>0.912496583316847</v>
      </c>
      <c r="S10" s="46">
        <f t="shared" si="0"/>
        <v>0.9103779200549832</v>
      </c>
      <c r="T10" s="29">
        <f>B10/Tabela1!B10</f>
        <v>0.02286558299213908</v>
      </c>
      <c r="U10" s="9">
        <f>C10/Tabela1!C10</f>
        <v>0.02433604434103653</v>
      </c>
      <c r="V10" s="9">
        <f>D10/Tabela1!D10</f>
        <v>0.023777698345718794</v>
      </c>
      <c r="W10" s="9">
        <f>E10/Tabela1!E10</f>
        <v>0.024242970408427822</v>
      </c>
      <c r="X10" s="9">
        <f>F10/Tabela1!F10</f>
        <v>0.022724247694063327</v>
      </c>
      <c r="Y10" s="9">
        <f>G10/Tabela1!G10</f>
        <v>0.022948342757454148</v>
      </c>
      <c r="Z10" s="9">
        <f>H10/Tabela1!H10</f>
        <v>0.023031813459712173</v>
      </c>
      <c r="AA10" s="9">
        <f>I10/Tabela1!I10</f>
        <v>0.02497371053280438</v>
      </c>
      <c r="AB10" s="9">
        <f>J10/Tabela1!J10</f>
        <v>0.024436108750125404</v>
      </c>
    </row>
    <row r="11" spans="1:28" ht="18">
      <c r="A11" s="30" t="s">
        <v>34</v>
      </c>
      <c r="B11" s="14">
        <f>+B12+B13</f>
        <v>30882.08608190718</v>
      </c>
      <c r="C11" s="8">
        <f aca="true" t="shared" si="1" ref="C11:I11">+C12+C13</f>
        <v>36488.96654955972</v>
      </c>
      <c r="D11" s="8">
        <f t="shared" si="1"/>
        <v>41839.53415344864</v>
      </c>
      <c r="E11" s="8">
        <f t="shared" si="1"/>
        <v>47385.38464161065</v>
      </c>
      <c r="F11" s="8">
        <f t="shared" si="1"/>
        <v>51933.67819612683</v>
      </c>
      <c r="G11" s="8">
        <f t="shared" si="1"/>
        <v>56164.83322851201</v>
      </c>
      <c r="H11" s="8">
        <f t="shared" si="1"/>
        <v>57547.79446037827</v>
      </c>
      <c r="I11" s="8">
        <f t="shared" si="1"/>
        <v>60031.673140329214</v>
      </c>
      <c r="J11" s="8">
        <f>+J12+J13</f>
        <v>63636.067351200916</v>
      </c>
      <c r="K11" s="31">
        <f aca="true" t="shared" si="2" ref="K11:K18">B11/B$18</f>
        <v>0.3734929694841213</v>
      </c>
      <c r="L11" s="32">
        <f t="shared" si="0"/>
        <v>0.36965550129082186</v>
      </c>
      <c r="M11" s="32">
        <f t="shared" si="0"/>
        <v>0.3907283335120751</v>
      </c>
      <c r="N11" s="32">
        <f t="shared" si="0"/>
        <v>0.3908883860949542</v>
      </c>
      <c r="O11" s="32">
        <f t="shared" si="0"/>
        <v>0.4168535627321696</v>
      </c>
      <c r="P11" s="32">
        <f t="shared" si="0"/>
        <v>0.4290683389442852</v>
      </c>
      <c r="Q11" s="32">
        <f t="shared" si="0"/>
        <v>0.4166883661030487</v>
      </c>
      <c r="R11" s="32">
        <f t="shared" si="0"/>
        <v>0.3867212751385627</v>
      </c>
      <c r="S11" s="47">
        <f t="shared" si="0"/>
        <v>0.39439866317509886</v>
      </c>
      <c r="T11" s="32">
        <f>B11/Tabela1!B11</f>
        <v>0.019084338725308632</v>
      </c>
      <c r="U11" s="10">
        <f>C11/Tabela1!C11</f>
        <v>0.019758144874546427</v>
      </c>
      <c r="V11" s="10">
        <f>D11/Tabela1!D11</f>
        <v>0.020321758683932246</v>
      </c>
      <c r="W11" s="10">
        <f>E11/Tabela1!E11</f>
        <v>0.02055129352248552</v>
      </c>
      <c r="X11" s="10">
        <f>F11/Tabela1!F11</f>
        <v>0.020646544580984666</v>
      </c>
      <c r="Y11" s="10">
        <f>G11/Tabela1!G11</f>
        <v>0.02101961558241032</v>
      </c>
      <c r="Z11" s="10">
        <f>H11/Tabela1!H11</f>
        <v>0.020534918356878904</v>
      </c>
      <c r="AA11" s="10">
        <f>I11/Tabela1!I11</f>
        <v>0.020555012020162463</v>
      </c>
      <c r="AB11" s="10">
        <f>J11/Tabela1!J11</f>
        <v>0.020824867341651662</v>
      </c>
    </row>
    <row r="12" spans="1:28" ht="18">
      <c r="A12" s="33" t="s">
        <v>35</v>
      </c>
      <c r="B12" s="15">
        <f>'[1]Total'!$G$14</f>
        <v>24780.02126165314</v>
      </c>
      <c r="C12" s="6">
        <f>'[2]Total'!$G$14</f>
        <v>29171.09076335338</v>
      </c>
      <c r="D12" s="6">
        <f>'[3]Total'!$G$14</f>
        <v>33593.891237252035</v>
      </c>
      <c r="E12" s="6">
        <f>'[4]Total'!$G$14</f>
        <v>37907.98229469377</v>
      </c>
      <c r="F12" s="6">
        <f>'[5]Total'!$G$14</f>
        <v>41562.013370605266</v>
      </c>
      <c r="G12" s="6">
        <f>'[6]Total'!$G$14</f>
        <v>44966.43639038674</v>
      </c>
      <c r="H12" s="6">
        <f>'[7]Total'!$G$14</f>
        <v>46120.108936975805</v>
      </c>
      <c r="I12" s="6">
        <f>'[8]Total'!$G$14</f>
        <v>47799.91854008379</v>
      </c>
      <c r="J12" s="6">
        <f>'[9]Total'!$G$14</f>
        <v>50671.10568032382</v>
      </c>
      <c r="K12" s="28">
        <f t="shared" si="2"/>
        <v>0.29969360555331126</v>
      </c>
      <c r="L12" s="29">
        <f t="shared" si="0"/>
        <v>0.29552095329094946</v>
      </c>
      <c r="M12" s="29">
        <f t="shared" si="0"/>
        <v>0.31372445714086583</v>
      </c>
      <c r="N12" s="29">
        <f t="shared" si="0"/>
        <v>0.3127080244543792</v>
      </c>
      <c r="O12" s="29">
        <f t="shared" si="0"/>
        <v>0.33360381836291697</v>
      </c>
      <c r="P12" s="29">
        <f t="shared" si="0"/>
        <v>0.3435187654126726</v>
      </c>
      <c r="Q12" s="29">
        <f t="shared" si="0"/>
        <v>0.33394351630060265</v>
      </c>
      <c r="R12" s="29">
        <f t="shared" si="0"/>
        <v>0.3079248750260512</v>
      </c>
      <c r="S12" s="46">
        <f t="shared" si="0"/>
        <v>0.31404543325455403</v>
      </c>
      <c r="T12" s="29">
        <f>B12/Tabela1!B12</f>
        <v>0.01940054197900479</v>
      </c>
      <c r="U12" s="9">
        <f>C12/Tabela1!C12</f>
        <v>0.0200674099173142</v>
      </c>
      <c r="V12" s="9">
        <f>D12/Tabela1!D12</f>
        <v>0.02064796696539056</v>
      </c>
      <c r="W12" s="9">
        <f>E12/Tabela1!E12</f>
        <v>0.020803300549713685</v>
      </c>
      <c r="X12" s="9">
        <f>F12/Tabela1!F12</f>
        <v>0.020776757838324694</v>
      </c>
      <c r="Y12" s="9">
        <f>G12/Tabela1!G12</f>
        <v>0.02114228961843383</v>
      </c>
      <c r="Z12" s="9">
        <f>H12/Tabela1!H12</f>
        <v>0.020688231482002273</v>
      </c>
      <c r="AA12" s="9">
        <f>I12/Tabela1!I12</f>
        <v>0.02067153120523613</v>
      </c>
      <c r="AB12" s="9">
        <f>J12/Tabela1!J12</f>
        <v>0.020918609386757457</v>
      </c>
    </row>
    <row r="13" spans="1:28" ht="18">
      <c r="A13" s="33" t="s">
        <v>36</v>
      </c>
      <c r="B13" s="15">
        <f>'[1]Total'!$J$14+'[1]Total'!$P$14</f>
        <v>6102.06482025404</v>
      </c>
      <c r="C13" s="6">
        <f>'[2]Total'!$J$14+'[2]Total'!$P$14</f>
        <v>7317.875786206345</v>
      </c>
      <c r="D13" s="6">
        <f>'[3]Total'!$J$14+'[3]Total'!$P$14</f>
        <v>8245.642916196606</v>
      </c>
      <c r="E13" s="6">
        <f>'[4]Total'!$J$14+'[4]Total'!$P$14</f>
        <v>9477.402346916886</v>
      </c>
      <c r="F13" s="6">
        <f>'[5]Total'!$J$14+'[5]Total'!$P$14</f>
        <v>10371.664825521562</v>
      </c>
      <c r="G13" s="6">
        <f>'[6]Total'!$J$14+'[6]Total'!$P$14</f>
        <v>11198.396838125273</v>
      </c>
      <c r="H13" s="6">
        <f>'[7]Total'!$J$14+'[7]Total'!$P$14</f>
        <v>11427.685523402466</v>
      </c>
      <c r="I13" s="6">
        <f>'[8]Total'!$J$14+'[8]Total'!$P$14</f>
        <v>12231.754600245426</v>
      </c>
      <c r="J13" s="6">
        <f>'[9]Total'!$J$14+'[9]Total'!$P$14</f>
        <v>12964.961670877097</v>
      </c>
      <c r="K13" s="28">
        <f t="shared" si="2"/>
        <v>0.07379936393081007</v>
      </c>
      <c r="L13" s="29">
        <f t="shared" si="0"/>
        <v>0.0741345479998724</v>
      </c>
      <c r="M13" s="29">
        <f t="shared" si="0"/>
        <v>0.07700387637120926</v>
      </c>
      <c r="N13" s="29">
        <f t="shared" si="0"/>
        <v>0.07818036164057507</v>
      </c>
      <c r="O13" s="29">
        <f t="shared" si="0"/>
        <v>0.08324974436925267</v>
      </c>
      <c r="P13" s="29">
        <f t="shared" si="0"/>
        <v>0.08554957353161258</v>
      </c>
      <c r="Q13" s="29">
        <f t="shared" si="0"/>
        <v>0.08274484980244605</v>
      </c>
      <c r="R13" s="29">
        <f t="shared" si="0"/>
        <v>0.07879640011251152</v>
      </c>
      <c r="S13" s="46">
        <f t="shared" si="0"/>
        <v>0.08035322992054483</v>
      </c>
      <c r="T13" s="29">
        <f>B13/Tabela1!B13</f>
        <v>0.017899604934671062</v>
      </c>
      <c r="U13" s="9">
        <f>C13/Tabela1!C13</f>
        <v>0.018614581040700295</v>
      </c>
      <c r="V13" s="9">
        <f>D13/Tabela1!D13</f>
        <v>0.019092837713568647</v>
      </c>
      <c r="W13" s="9">
        <f>E13/Tabela1!E13</f>
        <v>0.019601537833099043</v>
      </c>
      <c r="X13" s="9">
        <f>F13/Tabela1!F13</f>
        <v>0.020140719328727595</v>
      </c>
      <c r="Y13" s="9">
        <f>G13/Tabela1!G13</f>
        <v>0.020541034459079476</v>
      </c>
      <c r="Z13" s="9">
        <f>H13/Tabela1!H13</f>
        <v>0.01993859400674607</v>
      </c>
      <c r="AA13" s="9">
        <f>I13/Tabela1!I13</f>
        <v>0.020111997067071084</v>
      </c>
      <c r="AB13" s="9">
        <f>J13/Tabela1!J13</f>
        <v>0.02046641409823134</v>
      </c>
    </row>
    <row r="14" spans="1:28" ht="18">
      <c r="A14" s="30" t="s">
        <v>43</v>
      </c>
      <c r="B14" s="14">
        <f aca="true" t="shared" si="3" ref="B14:I14">+B15+B16</f>
        <v>7862.784263227536</v>
      </c>
      <c r="C14" s="8">
        <f t="shared" si="3"/>
        <v>8820.918348716541</v>
      </c>
      <c r="D14" s="8">
        <f t="shared" si="3"/>
        <v>10406.58456498502</v>
      </c>
      <c r="E14" s="8">
        <f t="shared" si="3"/>
        <v>11531.86957497888</v>
      </c>
      <c r="F14" s="8">
        <f t="shared" si="3"/>
        <v>12404.3335651686</v>
      </c>
      <c r="G14" s="8">
        <f t="shared" si="3"/>
        <v>13357.492674174076</v>
      </c>
      <c r="H14" s="8">
        <f t="shared" si="3"/>
        <v>14080.935695198714</v>
      </c>
      <c r="I14" s="8">
        <f t="shared" si="3"/>
        <v>14636.566075645727</v>
      </c>
      <c r="J14" s="8">
        <f>+J15+J16</f>
        <v>15846.195859836022</v>
      </c>
      <c r="K14" s="31">
        <f t="shared" si="2"/>
        <v>0.09509379110909177</v>
      </c>
      <c r="L14" s="32">
        <f t="shared" si="0"/>
        <v>0.08936128650318174</v>
      </c>
      <c r="M14" s="32">
        <f t="shared" si="0"/>
        <v>0.0971843383751902</v>
      </c>
      <c r="N14" s="32">
        <f t="shared" si="0"/>
        <v>0.09512793704037308</v>
      </c>
      <c r="O14" s="32">
        <f t="shared" si="0"/>
        <v>0.09956526900388887</v>
      </c>
      <c r="P14" s="32">
        <f t="shared" si="0"/>
        <v>0.10204387451575041</v>
      </c>
      <c r="Q14" s="32">
        <f t="shared" si="0"/>
        <v>0.1019563328716991</v>
      </c>
      <c r="R14" s="32">
        <f t="shared" si="0"/>
        <v>0.09428808494462868</v>
      </c>
      <c r="S14" s="47">
        <f t="shared" si="0"/>
        <v>0.09821031882813498</v>
      </c>
      <c r="T14" s="32">
        <f>B14/Tabela1!B14</f>
        <v>0.012562465370753138</v>
      </c>
      <c r="U14" s="10">
        <f>C14/Tabela1!C14</f>
        <v>0.012649379569100498</v>
      </c>
      <c r="V14" s="10">
        <f>D14/Tabela1!D14</f>
        <v>0.013594422191112029</v>
      </c>
      <c r="W14" s="10">
        <f>E14/Tabela1!E14</f>
        <v>0.01392897757454229</v>
      </c>
      <c r="X14" s="10">
        <f>F14/Tabela1!F14</f>
        <v>0.014384458074976405</v>
      </c>
      <c r="Y14" s="10">
        <f>G14/Tabela1!G14</f>
        <v>0.014859241963183209</v>
      </c>
      <c r="Z14" s="10">
        <f>H14/Tabela1!H14</f>
        <v>0.015467266820302484</v>
      </c>
      <c r="AA14" s="10">
        <f>I14/Tabela1!I14</f>
        <v>0.014883800892267105</v>
      </c>
      <c r="AB14" s="10">
        <f>J14/Tabela1!J14</f>
        <v>0.014711115602201362</v>
      </c>
    </row>
    <row r="15" spans="1:28" ht="18">
      <c r="A15" s="33" t="s">
        <v>37</v>
      </c>
      <c r="B15" s="15">
        <f>'[1]Impostos'!$B$14</f>
        <v>7163.155666019791</v>
      </c>
      <c r="C15" s="6">
        <f>'[2]Impostos'!$B$14</f>
        <v>8169.432001518535</v>
      </c>
      <c r="D15" s="6">
        <f>'[3]Impostos'!$B$14</f>
        <v>9728.825470220194</v>
      </c>
      <c r="E15" s="6">
        <f>'[4]Impostos'!$B$14</f>
        <v>10828.177671709718</v>
      </c>
      <c r="F15" s="6">
        <f>'[5]Impostos'!$B$14</f>
        <v>11583.305891503602</v>
      </c>
      <c r="G15" s="6">
        <f>'[6]Impostos'!$B$14</f>
        <v>12587.00624676923</v>
      </c>
      <c r="H15" s="6">
        <f>'[7]Impostos'!$B$14</f>
        <v>13279.18496353743</v>
      </c>
      <c r="I15" s="6">
        <f>'[8]Impostos'!$B$14</f>
        <v>13583.36571243186</v>
      </c>
      <c r="J15" s="6">
        <f>'[9]Impostos'!$B$14</f>
        <v>14460.486933759648</v>
      </c>
      <c r="K15" s="28">
        <f t="shared" si="2"/>
        <v>0.08663236911790634</v>
      </c>
      <c r="L15" s="29">
        <f t="shared" si="0"/>
        <v>0.08276133218738842</v>
      </c>
      <c r="M15" s="29">
        <f t="shared" si="0"/>
        <v>0.09085492560857397</v>
      </c>
      <c r="N15" s="29">
        <f t="shared" si="0"/>
        <v>0.08932308825720153</v>
      </c>
      <c r="O15" s="29">
        <f t="shared" si="0"/>
        <v>0.09297516557280773</v>
      </c>
      <c r="P15" s="29">
        <f t="shared" si="0"/>
        <v>0.09615778329848156</v>
      </c>
      <c r="Q15" s="29">
        <f t="shared" si="0"/>
        <v>0.09615106777804067</v>
      </c>
      <c r="R15" s="29">
        <f t="shared" si="0"/>
        <v>0.08750341668315315</v>
      </c>
      <c r="S15" s="46">
        <f t="shared" si="0"/>
        <v>0.0896220799450166</v>
      </c>
      <c r="T15" s="29">
        <f>B15/Tabela1!B15</f>
        <v>0.012286568885141673</v>
      </c>
      <c r="U15" s="9">
        <f>C15/Tabela1!C15</f>
        <v>0.012454902345737573</v>
      </c>
      <c r="V15" s="9">
        <f>D15/Tabela1!D15</f>
        <v>0.013502861856153145</v>
      </c>
      <c r="W15" s="9">
        <f>E15/Tabela1!E15</f>
        <v>0.013920489799840712</v>
      </c>
      <c r="X15" s="9">
        <f>F15/Tabela1!F15</f>
        <v>0.014367447371423921</v>
      </c>
      <c r="Y15" s="9">
        <f>G15/Tabela1!G15</f>
        <v>0.014981213977344603</v>
      </c>
      <c r="Z15" s="9">
        <f>H15/Tabela1!H15</f>
        <v>0.015631655295592368</v>
      </c>
      <c r="AA15" s="9">
        <f>I15/Tabela1!I15</f>
        <v>0.01486872213482063</v>
      </c>
      <c r="AB15" s="9">
        <f>J15/Tabela1!J15</f>
        <v>0.01456255588797848</v>
      </c>
    </row>
    <row r="16" spans="1:28" ht="18">
      <c r="A16" s="34" t="s">
        <v>42</v>
      </c>
      <c r="B16" s="15">
        <f>'[1]Total'!$Q$14</f>
        <v>699.6285972077449</v>
      </c>
      <c r="C16" s="6">
        <f>'[2]Total'!$Q$14</f>
        <v>651.4863471980063</v>
      </c>
      <c r="D16" s="6">
        <f>'[3]Total'!$Q$14</f>
        <v>677.7590947648268</v>
      </c>
      <c r="E16" s="6">
        <f>'[4]Total'!$Q$14</f>
        <v>703.6919032691626</v>
      </c>
      <c r="F16" s="6">
        <f>'[5]Total'!$Q$14</f>
        <v>821.0276736649982</v>
      </c>
      <c r="G16" s="6">
        <f>'[6]Total'!$Q$14</f>
        <v>770.4864274048474</v>
      </c>
      <c r="H16" s="6">
        <f>'[7]Total'!$Q$14</f>
        <v>801.7507316612837</v>
      </c>
      <c r="I16" s="6">
        <f>'[8]Total'!$Q$14</f>
        <v>1053.2003632138683</v>
      </c>
      <c r="J16" s="6">
        <f>'[9]Total'!$Q$14</f>
        <v>1385.708926076374</v>
      </c>
      <c r="K16" s="28">
        <f t="shared" si="2"/>
        <v>0.008461421991185429</v>
      </c>
      <c r="L16" s="29">
        <f t="shared" si="0"/>
        <v>0.006599954315793338</v>
      </c>
      <c r="M16" s="29">
        <f t="shared" si="0"/>
        <v>0.006329412766616224</v>
      </c>
      <c r="N16" s="29">
        <f t="shared" si="0"/>
        <v>0.005804848783171552</v>
      </c>
      <c r="O16" s="29">
        <f t="shared" si="0"/>
        <v>0.006590103431081148</v>
      </c>
      <c r="P16" s="29">
        <f t="shared" si="0"/>
        <v>0.0058860912172688535</v>
      </c>
      <c r="Q16" s="29">
        <f t="shared" si="0"/>
        <v>0.005805265093658434</v>
      </c>
      <c r="R16" s="29">
        <f t="shared" si="0"/>
        <v>0.006784668261475528</v>
      </c>
      <c r="S16" s="46">
        <f t="shared" si="0"/>
        <v>0.00858823888311838</v>
      </c>
      <c r="T16" s="29">
        <f>B16/Tabela1!B16</f>
        <v>0.01631292196436637</v>
      </c>
      <c r="U16" s="9">
        <f>C16/Tabela1!C16</f>
        <v>0.01572916649841875</v>
      </c>
      <c r="V16" s="9">
        <f>D16/Tabela1!D16</f>
        <v>0.01506030919638306</v>
      </c>
      <c r="W16" s="9">
        <f>E16/Tabela1!E16</f>
        <v>0.014060902035510584</v>
      </c>
      <c r="X16" s="9">
        <f>F16/Tabela1!F16</f>
        <v>0.014628816079841038</v>
      </c>
      <c r="Y16" s="9">
        <f>G16/Tabela1!G16</f>
        <v>0.013114885826224233</v>
      </c>
      <c r="Z16" s="9">
        <f>H16/Tabela1!H16</f>
        <v>0.01317282353544433</v>
      </c>
      <c r="AA16" s="9">
        <f>I16/Tabela1!I16</f>
        <v>0.01508105222541194</v>
      </c>
      <c r="AB16" s="9">
        <f>J16/Tabela1!J16</f>
        <v>0.016463803225449092</v>
      </c>
    </row>
    <row r="17" spans="1:28" ht="18">
      <c r="A17" s="35" t="s">
        <v>41</v>
      </c>
      <c r="B17" s="14">
        <f>'[1]Total'!$V$14</f>
        <v>43939.64745064163</v>
      </c>
      <c r="C17" s="8">
        <f>'[2]Total'!$V$14</f>
        <v>53400.85096833941</v>
      </c>
      <c r="D17" s="8">
        <f>'[3]Total'!$V$14</f>
        <v>54834.7622030305</v>
      </c>
      <c r="E17" s="8">
        <f>'[4]Total'!$V$14</f>
        <v>62307.59238220362</v>
      </c>
      <c r="F17" s="8">
        <f>'[5]Total'!$V$14</f>
        <v>60246.93326289875</v>
      </c>
      <c r="G17" s="8">
        <f>'[6]Total'!$V$14</f>
        <v>61377.17921275674</v>
      </c>
      <c r="H17" s="8">
        <f>'[7]Total'!$V$14</f>
        <v>66478.78409680429</v>
      </c>
      <c r="I17" s="8">
        <f>'[8]Total'!$V$14</f>
        <v>80564.16458394477</v>
      </c>
      <c r="J17" s="8">
        <f>'[9]Total'!$V$14</f>
        <v>81867.3388360389</v>
      </c>
      <c r="K17" s="31">
        <f t="shared" si="2"/>
        <v>0.531413239406787</v>
      </c>
      <c r="L17" s="32">
        <f t="shared" si="0"/>
        <v>0.5409832122059964</v>
      </c>
      <c r="M17" s="32">
        <f t="shared" si="0"/>
        <v>0.5120873281127348</v>
      </c>
      <c r="N17" s="32">
        <f t="shared" si="0"/>
        <v>0.5139836768646727</v>
      </c>
      <c r="O17" s="32">
        <f t="shared" si="0"/>
        <v>0.48358116826394154</v>
      </c>
      <c r="P17" s="32">
        <f t="shared" si="0"/>
        <v>0.46888778653996444</v>
      </c>
      <c r="Q17" s="32">
        <f t="shared" si="0"/>
        <v>0.4813553010252521</v>
      </c>
      <c r="R17" s="32">
        <f t="shared" si="0"/>
        <v>0.5189906399168087</v>
      </c>
      <c r="S17" s="47">
        <f t="shared" si="0"/>
        <v>0.507391017996766</v>
      </c>
      <c r="T17" s="32">
        <f>B17/Tabela1!B17</f>
        <v>0.026763713285264088</v>
      </c>
      <c r="U17" s="10">
        <f>C17/Tabela1!C17</f>
        <v>0.029144783940901094</v>
      </c>
      <c r="V17" s="10">
        <f>D17/Tabela1!D17</f>
        <v>0.02754959159156334</v>
      </c>
      <c r="W17" s="10">
        <f>E17/Tabela1!E17</f>
        <v>0.02834739037070604</v>
      </c>
      <c r="X17" s="10">
        <f>F17/Tabela1!F17</f>
        <v>0.02508991528251368</v>
      </c>
      <c r="Y17" s="10">
        <f>G17/Tabela1!G17</f>
        <v>0.025311930563748933</v>
      </c>
      <c r="Z17" s="10">
        <f>H17/Tabela1!H17</f>
        <v>0.026003603370831394</v>
      </c>
      <c r="AA17" s="53">
        <f>I17/Tabela1!I17</f>
        <v>0.030043845705806954</v>
      </c>
      <c r="AB17" s="53">
        <f>J17/Tabela1!J17</f>
        <v>0.028513183931526798</v>
      </c>
    </row>
    <row r="18" spans="1:28" ht="18">
      <c r="A18" s="36" t="s">
        <v>38</v>
      </c>
      <c r="B18" s="37">
        <f aca="true" t="shared" si="4" ref="B18:I18">B11+B14+B17</f>
        <v>82684.51779577634</v>
      </c>
      <c r="C18" s="38">
        <f t="shared" si="4"/>
        <v>98710.73586661567</v>
      </c>
      <c r="D18" s="38">
        <f t="shared" si="4"/>
        <v>107080.88092146415</v>
      </c>
      <c r="E18" s="38">
        <f t="shared" si="4"/>
        <v>121224.84659879316</v>
      </c>
      <c r="F18" s="38">
        <f t="shared" si="4"/>
        <v>124584.94502419417</v>
      </c>
      <c r="G18" s="38">
        <f t="shared" si="4"/>
        <v>130899.50511544282</v>
      </c>
      <c r="H18" s="38">
        <f t="shared" si="4"/>
        <v>138107.51425238128</v>
      </c>
      <c r="I18" s="38">
        <f t="shared" si="4"/>
        <v>155232.4037999197</v>
      </c>
      <c r="J18" s="38">
        <f>J11+J14+J17</f>
        <v>161349.60204707587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0.02127837709404833</v>
      </c>
      <c r="U18" s="40">
        <f>C18/Tabela1!C18</f>
        <v>0.022555329006155228</v>
      </c>
      <c r="V18" s="40">
        <f>D18/Tabela1!D18</f>
        <v>0.022240128463612816</v>
      </c>
      <c r="W18" s="40">
        <f>E18/Tabela1!E18</f>
        <v>0.022736967436068376</v>
      </c>
      <c r="X18" s="40">
        <f>F18/Tabela1!F18</f>
        <v>0.021558394706972135</v>
      </c>
      <c r="Y18" s="40">
        <f>G18/Tabela1!G18</f>
        <v>0.02183191382806671</v>
      </c>
      <c r="Z18" s="40">
        <f>H18/Tabela1!H18</f>
        <v>0.0220290777978727</v>
      </c>
      <c r="AA18" s="52">
        <f>I18/Tabela1!I18</f>
        <v>0.023571922983873884</v>
      </c>
      <c r="AB18" s="52">
        <f>J18/Tabela1!J18</f>
        <v>0.023036315523499024</v>
      </c>
    </row>
    <row r="19" spans="1:28" ht="18">
      <c r="A19" s="41" t="s">
        <v>39</v>
      </c>
      <c r="B19" s="16">
        <f>'[10]PIB_UF'!B$10</f>
        <v>82684.51779577628</v>
      </c>
      <c r="C19" s="7">
        <f>'[10]PIB_UF'!C$10</f>
        <v>98710.73586661583</v>
      </c>
      <c r="D19" s="7">
        <f>'[10]PIB_UF'!D$10</f>
        <v>107080.88092146421</v>
      </c>
      <c r="E19" s="7">
        <f>'[10]PIB_UF'!E$10</f>
        <v>121224.84659879308</v>
      </c>
      <c r="F19" s="7">
        <f>'[10]PIB_UF'!F$10</f>
        <v>124584.94502419379</v>
      </c>
      <c r="G19" s="7">
        <f>'[10]PIB_UF'!G$10</f>
        <v>130899.50511544288</v>
      </c>
      <c r="H19" s="7">
        <f>'[10]PIB_UF'!H$10</f>
        <v>138107.5142523809</v>
      </c>
      <c r="I19" s="7">
        <f>'[10]PIB_UF'!I$10</f>
        <v>155232.40379991897</v>
      </c>
      <c r="J19" s="7">
        <f>'[10]PIB_UF'!J$10</f>
        <v>161349.60204707598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58"/>
    </row>
    <row r="2" spans="1:28" ht="17.25">
      <c r="A2" s="73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59"/>
    </row>
    <row r="3" spans="1:28" ht="17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0"/>
    </row>
    <row r="4" spans="1:28" ht="17.25">
      <c r="A4" s="75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60"/>
    </row>
    <row r="5" spans="1:28" ht="17.25">
      <c r="A5" s="75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60"/>
    </row>
    <row r="6" spans="1:28" ht="17.25">
      <c r="A6" s="75" t="s">
        <v>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1:28" ht="23.25">
      <c r="A7" s="63" t="s">
        <v>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57"/>
    </row>
    <row r="8" spans="1:28" ht="52.5" customHeight="1">
      <c r="A8" s="64" t="s">
        <v>85</v>
      </c>
      <c r="B8" s="66" t="s">
        <v>86</v>
      </c>
      <c r="C8" s="67"/>
      <c r="D8" s="67"/>
      <c r="E8" s="67"/>
      <c r="F8" s="67"/>
      <c r="G8" s="67"/>
      <c r="H8" s="67"/>
      <c r="I8" s="67"/>
      <c r="J8" s="77"/>
      <c r="K8" s="66" t="s">
        <v>91</v>
      </c>
      <c r="L8" s="67"/>
      <c r="M8" s="67"/>
      <c r="N8" s="67"/>
      <c r="O8" s="67"/>
      <c r="P8" s="67"/>
      <c r="Q8" s="67"/>
      <c r="R8" s="67"/>
      <c r="S8" s="68"/>
      <c r="T8" s="69" t="s">
        <v>90</v>
      </c>
      <c r="U8" s="70"/>
      <c r="V8" s="70"/>
      <c r="W8" s="70"/>
      <c r="X8" s="70"/>
      <c r="Y8" s="70"/>
      <c r="Z8" s="70"/>
      <c r="AA8" s="70"/>
      <c r="AB8" s="70"/>
    </row>
    <row r="9" spans="1:28" ht="17.25">
      <c r="A9" s="64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'[1]Total'!$E$15</f>
        <v>7601.71463787016</v>
      </c>
      <c r="C10" s="6">
        <f>'[2]Total'!$E$15</f>
        <v>8716.745757716559</v>
      </c>
      <c r="D10" s="6">
        <f>'[3]Total'!$E$15</f>
        <v>10250.577561461989</v>
      </c>
      <c r="E10" s="6">
        <f>'[4]Total'!$E$15</f>
        <v>11756.075211599971</v>
      </c>
      <c r="F10" s="6">
        <f>'[5]Total'!$E$15</f>
        <v>12372.437945668851</v>
      </c>
      <c r="G10" s="6">
        <f>'[6]Total'!$E$15</f>
        <v>12890.800652266691</v>
      </c>
      <c r="H10" s="6">
        <f>'[7]Total'!$E$15</f>
        <v>13468.623797264603</v>
      </c>
      <c r="I10" s="6">
        <f>'[8]Total'!$E$15</f>
        <v>14472.589600146384</v>
      </c>
      <c r="J10" s="6">
        <f>'[9]Total'!$E$15</f>
        <v>15665.01778241338</v>
      </c>
      <c r="K10" s="28">
        <f>B10/B$18</f>
        <v>0.9227850796530731</v>
      </c>
      <c r="L10" s="29">
        <f aca="true" t="shared" si="0" ref="L10:S18">C10/C$18</f>
        <v>0.9264039216580613</v>
      </c>
      <c r="M10" s="29">
        <f t="shared" si="0"/>
        <v>0.9209145003999707</v>
      </c>
      <c r="N10" s="29">
        <f t="shared" si="0"/>
        <v>0.9210708587254626</v>
      </c>
      <c r="O10" s="29">
        <f t="shared" si="0"/>
        <v>0.9232967243987021</v>
      </c>
      <c r="P10" s="29">
        <f t="shared" si="0"/>
        <v>0.9299854203758542</v>
      </c>
      <c r="Q10" s="29">
        <f t="shared" si="0"/>
        <v>0.939094752664587</v>
      </c>
      <c r="R10" s="29">
        <f t="shared" si="0"/>
        <v>0.9348065688297389</v>
      </c>
      <c r="S10" s="46">
        <f t="shared" si="0"/>
        <v>0.9327076524420235</v>
      </c>
      <c r="T10" s="29">
        <f>B10/Tabela1!B10</f>
        <v>0.002301569145907815</v>
      </c>
      <c r="U10" s="9">
        <f>C10/Tabela1!C10</f>
        <v>0.0023429208793524663</v>
      </c>
      <c r="V10" s="9">
        <f>D10/Tabela1!D10</f>
        <v>0.0025036465845131002</v>
      </c>
      <c r="W10" s="9">
        <f>E10/Tabela1!E10</f>
        <v>0.002581619411563158</v>
      </c>
      <c r="X10" s="9">
        <f>F10/Tabela1!F10</f>
        <v>0.002488055453130777</v>
      </c>
      <c r="Y10" s="9">
        <f>G10/Tabela1!G10</f>
        <v>0.0025003487764601383</v>
      </c>
      <c r="Z10" s="9">
        <f>H10/Tabela1!H10</f>
        <v>0.0024850675533743794</v>
      </c>
      <c r="AA10" s="9">
        <f>I10/Tabela1!I10</f>
        <v>0.0025516181981475603</v>
      </c>
      <c r="AB10" s="9">
        <f>J10/Tabela1!J10</f>
        <v>0.0026059934924953453</v>
      </c>
    </row>
    <row r="11" spans="1:28" ht="18">
      <c r="A11" s="30" t="s">
        <v>34</v>
      </c>
      <c r="B11" s="14">
        <f>+B12+B13</f>
        <v>4936.028787818222</v>
      </c>
      <c r="C11" s="8">
        <f aca="true" t="shared" si="1" ref="C11:I11">+C12+C13</f>
        <v>5532.465693723829</v>
      </c>
      <c r="D11" s="8">
        <f t="shared" si="1"/>
        <v>6324.1476878832</v>
      </c>
      <c r="E11" s="8">
        <f t="shared" si="1"/>
        <v>7217.448195405938</v>
      </c>
      <c r="F11" s="8">
        <f t="shared" si="1"/>
        <v>7832.9295099472</v>
      </c>
      <c r="G11" s="8">
        <f t="shared" si="1"/>
        <v>7917.004084516534</v>
      </c>
      <c r="H11" s="8">
        <f t="shared" si="1"/>
        <v>8306.90649587829</v>
      </c>
      <c r="I11" s="8">
        <f t="shared" si="1"/>
        <v>8527.227677387897</v>
      </c>
      <c r="J11" s="8">
        <f>+J12+J13</f>
        <v>9296.90410680083</v>
      </c>
      <c r="K11" s="31">
        <f aca="true" t="shared" si="2" ref="K11:K18">B11/B$18</f>
        <v>0.5991929367415566</v>
      </c>
      <c r="L11" s="32">
        <f t="shared" si="0"/>
        <v>0.58798295345109</v>
      </c>
      <c r="M11" s="32">
        <f t="shared" si="0"/>
        <v>0.5681630399382042</v>
      </c>
      <c r="N11" s="32">
        <f t="shared" si="0"/>
        <v>0.5654762399435468</v>
      </c>
      <c r="O11" s="32">
        <f t="shared" si="0"/>
        <v>0.5845346075477297</v>
      </c>
      <c r="P11" s="32">
        <f t="shared" si="0"/>
        <v>0.571159121164582</v>
      </c>
      <c r="Q11" s="32">
        <f t="shared" si="0"/>
        <v>0.5791959459688082</v>
      </c>
      <c r="R11" s="32">
        <f t="shared" si="0"/>
        <v>0.5507866019118193</v>
      </c>
      <c r="S11" s="47">
        <f t="shared" si="0"/>
        <v>0.5535450852898358</v>
      </c>
      <c r="T11" s="32">
        <f>B11/Tabela1!B11</f>
        <v>0.003050339445811815</v>
      </c>
      <c r="U11" s="10">
        <f>C11/Tabela1!C11</f>
        <v>0.0029957345747675707</v>
      </c>
      <c r="V11" s="10">
        <f>D11/Tabela1!D11</f>
        <v>0.0030716834160572823</v>
      </c>
      <c r="W11" s="10">
        <f>E11/Tabela1!E11</f>
        <v>0.003130245696409717</v>
      </c>
      <c r="X11" s="10">
        <f>F11/Tabela1!F11</f>
        <v>0.003114028005412804</v>
      </c>
      <c r="Y11" s="10">
        <f>G11/Tabela1!G11</f>
        <v>0.0029629284528246555</v>
      </c>
      <c r="Z11" s="10">
        <f>H11/Tabela1!H11</f>
        <v>0.0029641734890210845</v>
      </c>
      <c r="AA11" s="10">
        <f>I11/Tabela1!I11</f>
        <v>0.0029197464977803386</v>
      </c>
      <c r="AB11" s="10">
        <f>J11/Tabela1!J11</f>
        <v>0.0030424066535049664</v>
      </c>
    </row>
    <row r="12" spans="1:28" ht="18">
      <c r="A12" s="33" t="s">
        <v>35</v>
      </c>
      <c r="B12" s="15">
        <f>'[1]Total'!$G$15</f>
        <v>3867.2383761449205</v>
      </c>
      <c r="C12" s="6">
        <f>'[2]Total'!$G$15</f>
        <v>4321.783937981228</v>
      </c>
      <c r="D12" s="6">
        <f>'[3]Total'!$G$15</f>
        <v>4980.611866032818</v>
      </c>
      <c r="E12" s="6">
        <f>'[4]Total'!$G$15</f>
        <v>5690.207127274862</v>
      </c>
      <c r="F12" s="6">
        <f>'[5]Total'!$G$15</f>
        <v>6182.7507860518335</v>
      </c>
      <c r="G12" s="6">
        <f>'[6]Total'!$G$15</f>
        <v>6235.129465226525</v>
      </c>
      <c r="H12" s="6">
        <f>'[7]Total'!$G$15</f>
        <v>6547.615684898475</v>
      </c>
      <c r="I12" s="6">
        <f>'[8]Total'!$G$15</f>
        <v>6637.0834100027705</v>
      </c>
      <c r="J12" s="6">
        <f>'[9]Total'!$G$15</f>
        <v>7238.630485978577</v>
      </c>
      <c r="K12" s="28">
        <f t="shared" si="2"/>
        <v>0.46945064935615183</v>
      </c>
      <c r="L12" s="29">
        <f t="shared" si="0"/>
        <v>0.45931333779699957</v>
      </c>
      <c r="M12" s="29">
        <f t="shared" si="0"/>
        <v>0.4474594393137393</v>
      </c>
      <c r="N12" s="29">
        <f t="shared" si="0"/>
        <v>0.4458191931158551</v>
      </c>
      <c r="O12" s="29">
        <f t="shared" si="0"/>
        <v>0.46138954776762536</v>
      </c>
      <c r="P12" s="29">
        <f t="shared" si="0"/>
        <v>0.4498230678787942</v>
      </c>
      <c r="Q12" s="29">
        <f t="shared" si="0"/>
        <v>0.45653005271416774</v>
      </c>
      <c r="R12" s="29">
        <f t="shared" si="0"/>
        <v>0.42869930958856994</v>
      </c>
      <c r="S12" s="46">
        <f t="shared" si="0"/>
        <v>0.43099383232440797</v>
      </c>
      <c r="T12" s="29">
        <f>B12/Tabela1!B12</f>
        <v>0.0030277020211972425</v>
      </c>
      <c r="U12" s="9">
        <f>C12/Tabela1!C12</f>
        <v>0.002973046519278114</v>
      </c>
      <c r="V12" s="9">
        <f>D12/Tabela1!D12</f>
        <v>0.003061256243017178</v>
      </c>
      <c r="W12" s="9">
        <f>E12/Tabela1!E12</f>
        <v>0.0031226955879261236</v>
      </c>
      <c r="X12" s="9">
        <f>F12/Tabela1!F12</f>
        <v>0.0030907433360137016</v>
      </c>
      <c r="Y12" s="9">
        <f>G12/Tabela1!G12</f>
        <v>0.002931629089256273</v>
      </c>
      <c r="Z12" s="9">
        <f>H12/Tabela1!H12</f>
        <v>0.0029370830222772413</v>
      </c>
      <c r="AA12" s="9">
        <f>I12/Tabela1!I12</f>
        <v>0.002870270096937006</v>
      </c>
      <c r="AB12" s="9">
        <f>J12/Tabela1!J12</f>
        <v>0.002988331941808389</v>
      </c>
    </row>
    <row r="13" spans="1:28" ht="18">
      <c r="A13" s="33" t="s">
        <v>36</v>
      </c>
      <c r="B13" s="15">
        <f>'[1]Total'!$J$15+'[1]Total'!$P$15</f>
        <v>1068.7904116733014</v>
      </c>
      <c r="C13" s="6">
        <f>'[2]Total'!$J$15+'[2]Total'!$P$15</f>
        <v>1210.6817557426016</v>
      </c>
      <c r="D13" s="6">
        <f>'[3]Total'!$J$15+'[3]Total'!$P$15</f>
        <v>1343.5358218503818</v>
      </c>
      <c r="E13" s="6">
        <f>'[4]Total'!$J$15+'[4]Total'!$P$15</f>
        <v>1527.2410681310764</v>
      </c>
      <c r="F13" s="6">
        <f>'[5]Total'!$J$15+'[5]Total'!$P$15</f>
        <v>1650.1787238953666</v>
      </c>
      <c r="G13" s="6">
        <f>'[6]Total'!$J$15+'[6]Total'!$P$15</f>
        <v>1681.8746192900092</v>
      </c>
      <c r="H13" s="6">
        <f>'[7]Total'!$J$15+'[7]Total'!$P$15</f>
        <v>1759.290810979815</v>
      </c>
      <c r="I13" s="6">
        <f>'[8]Total'!$J$15+'[8]Total'!$P$15</f>
        <v>1890.1442673851257</v>
      </c>
      <c r="J13" s="6">
        <f>'[9]Total'!$J$15+'[9]Total'!$P$15</f>
        <v>2058.2736208222527</v>
      </c>
      <c r="K13" s="28">
        <f t="shared" si="2"/>
        <v>0.12974228738540472</v>
      </c>
      <c r="L13" s="29">
        <f t="shared" si="0"/>
        <v>0.12866961565409046</v>
      </c>
      <c r="M13" s="29">
        <f t="shared" si="0"/>
        <v>0.12070360062446482</v>
      </c>
      <c r="N13" s="29">
        <f t="shared" si="0"/>
        <v>0.1196570468276917</v>
      </c>
      <c r="O13" s="29">
        <f t="shared" si="0"/>
        <v>0.12314505978010437</v>
      </c>
      <c r="P13" s="29">
        <f t="shared" si="0"/>
        <v>0.12133605328578777</v>
      </c>
      <c r="Q13" s="29">
        <f t="shared" si="0"/>
        <v>0.12266589325464046</v>
      </c>
      <c r="R13" s="29">
        <f t="shared" si="0"/>
        <v>0.12208729232324933</v>
      </c>
      <c r="S13" s="46">
        <f t="shared" si="0"/>
        <v>0.12255125296542778</v>
      </c>
      <c r="T13" s="29">
        <f>B13/Tabela1!B13</f>
        <v>0.0031351561627823037</v>
      </c>
      <c r="U13" s="9">
        <f>C13/Tabela1!C13</f>
        <v>0.003079627792978845</v>
      </c>
      <c r="V13" s="9">
        <f>D13/Tabela1!D13</f>
        <v>0.0031109655935461786</v>
      </c>
      <c r="W13" s="9">
        <f>E13/Tabela1!E13</f>
        <v>0.003158700293754282</v>
      </c>
      <c r="X13" s="9">
        <f>F13/Tabela1!F13</f>
        <v>0.0032044794234413676</v>
      </c>
      <c r="Y13" s="9">
        <f>G13/Tabela1!G13</f>
        <v>0.0030850348500840274</v>
      </c>
      <c r="Z13" s="9">
        <f>H13/Tabela1!H13</f>
        <v>0.0030695441476833313</v>
      </c>
      <c r="AA13" s="9">
        <f>I13/Tabela1!I13</f>
        <v>0.0031078596002267833</v>
      </c>
      <c r="AB13" s="9">
        <f>J13/Tabela1!J13</f>
        <v>0.0032491789270646084</v>
      </c>
    </row>
    <row r="14" spans="1:28" ht="18">
      <c r="A14" s="30" t="s">
        <v>43</v>
      </c>
      <c r="B14" s="14">
        <f aca="true" t="shared" si="3" ref="B14:I14">+B15+B16</f>
        <v>683.7965348942569</v>
      </c>
      <c r="C14" s="8">
        <f t="shared" si="3"/>
        <v>742.8790321699694</v>
      </c>
      <c r="D14" s="8">
        <f t="shared" si="3"/>
        <v>938.1479487460979</v>
      </c>
      <c r="E14" s="8">
        <f t="shared" si="3"/>
        <v>1075.5528693536698</v>
      </c>
      <c r="F14" s="8">
        <f t="shared" si="3"/>
        <v>1103.8823051218726</v>
      </c>
      <c r="G14" s="8">
        <f t="shared" si="3"/>
        <v>1048.9449296299342</v>
      </c>
      <c r="H14" s="8">
        <f t="shared" si="3"/>
        <v>954.0675137797198</v>
      </c>
      <c r="I14" s="8">
        <f t="shared" si="3"/>
        <v>1103.6468045227316</v>
      </c>
      <c r="J14" s="8">
        <f>+J15+J16</f>
        <v>1239.099316479615</v>
      </c>
      <c r="K14" s="31">
        <f t="shared" si="2"/>
        <v>0.08300722534037193</v>
      </c>
      <c r="L14" s="32">
        <f t="shared" si="0"/>
        <v>0.07895217640259446</v>
      </c>
      <c r="M14" s="32">
        <f t="shared" si="0"/>
        <v>0.0842834507948983</v>
      </c>
      <c r="N14" s="32">
        <f t="shared" si="0"/>
        <v>0.08426795398541803</v>
      </c>
      <c r="O14" s="32">
        <f t="shared" si="0"/>
        <v>0.08237753310353058</v>
      </c>
      <c r="P14" s="32">
        <f t="shared" si="0"/>
        <v>0.07567439119163515</v>
      </c>
      <c r="Q14" s="32">
        <f t="shared" si="0"/>
        <v>0.06652200027000883</v>
      </c>
      <c r="R14" s="32">
        <f t="shared" si="0"/>
        <v>0.07128622527411163</v>
      </c>
      <c r="S14" s="47">
        <f t="shared" si="0"/>
        <v>0.07377696155019402</v>
      </c>
      <c r="T14" s="32">
        <f>B14/Tabela1!B14</f>
        <v>0.0010925099815372497</v>
      </c>
      <c r="U14" s="10">
        <f>C14/Tabela1!C14</f>
        <v>0.0010653039151202704</v>
      </c>
      <c r="V14" s="10">
        <f>D14/Tabela1!D14</f>
        <v>0.0012255297800483056</v>
      </c>
      <c r="W14" s="10">
        <f>E14/Tabela1!E14</f>
        <v>0.0012991260176899216</v>
      </c>
      <c r="X14" s="10">
        <f>F14/Tabela1!F14</f>
        <v>0.001280096883424794</v>
      </c>
      <c r="Y14" s="10">
        <f>G14/Tabela1!G14</f>
        <v>0.0011668751685382545</v>
      </c>
      <c r="Z14" s="10">
        <f>H14/Tabela1!H14</f>
        <v>0.0010479997295382358</v>
      </c>
      <c r="AA14" s="10">
        <f>I14/Tabela1!I14</f>
        <v>0.0011222891495865077</v>
      </c>
      <c r="AB14" s="10">
        <f>J14/Tabela1!J14</f>
        <v>0.0011503412837110382</v>
      </c>
    </row>
    <row r="15" spans="1:28" ht="18">
      <c r="A15" s="33" t="s">
        <v>37</v>
      </c>
      <c r="B15" s="15">
        <f>'[1]Impostos'!$B$15</f>
        <v>636.0807117556413</v>
      </c>
      <c r="C15" s="6">
        <f>'[2]Impostos'!$B$15</f>
        <v>692.4822841029139</v>
      </c>
      <c r="D15" s="6">
        <f>'[3]Impostos'!$B$15</f>
        <v>880.2902411515736</v>
      </c>
      <c r="E15" s="6">
        <f>'[4]Impostos'!$B$15</f>
        <v>1007.4110068952172</v>
      </c>
      <c r="F15" s="6">
        <f>'[5]Impostos'!$B$15</f>
        <v>1027.8456454230725</v>
      </c>
      <c r="G15" s="6">
        <f>'[6]Impostos'!$B$15</f>
        <v>970.49262161804</v>
      </c>
      <c r="H15" s="6">
        <f>'[7]Impostos'!$B$15</f>
        <v>873.5112844710101</v>
      </c>
      <c r="I15" s="6">
        <f>'[8]Impostos'!$B$15</f>
        <v>1009.3187247643601</v>
      </c>
      <c r="J15" s="6">
        <f>'[9]Impostos'!$B$15</f>
        <v>1130.18888432629</v>
      </c>
      <c r="K15" s="28">
        <f t="shared" si="2"/>
        <v>0.07721492034692692</v>
      </c>
      <c r="L15" s="29">
        <f t="shared" si="0"/>
        <v>0.07359607834193888</v>
      </c>
      <c r="M15" s="29">
        <f t="shared" si="0"/>
        <v>0.07908549960002928</v>
      </c>
      <c r="N15" s="29">
        <f t="shared" si="0"/>
        <v>0.07892914127453735</v>
      </c>
      <c r="O15" s="29">
        <f t="shared" si="0"/>
        <v>0.0767032756012978</v>
      </c>
      <c r="P15" s="29">
        <f t="shared" si="0"/>
        <v>0.07001457962414587</v>
      </c>
      <c r="Q15" s="29">
        <f t="shared" si="0"/>
        <v>0.060905247335412915</v>
      </c>
      <c r="R15" s="29">
        <f t="shared" si="0"/>
        <v>0.06519343117026104</v>
      </c>
      <c r="S15" s="46">
        <f t="shared" si="0"/>
        <v>0.0672923475579765</v>
      </c>
      <c r="T15" s="29">
        <f>B15/Tabela1!B15</f>
        <v>0.0010910344331296904</v>
      </c>
      <c r="U15" s="9">
        <f>C15/Tabela1!C15</f>
        <v>0.0010557403774279432</v>
      </c>
      <c r="V15" s="9">
        <f>D15/Tabela1!D15</f>
        <v>0.0012217751830345465</v>
      </c>
      <c r="W15" s="9">
        <f>E15/Tabela1!E15</f>
        <v>0.0012951075491096796</v>
      </c>
      <c r="X15" s="9">
        <f>F15/Tabela1!F15</f>
        <v>0.0012748966793146054</v>
      </c>
      <c r="Y15" s="9">
        <f>G15/Tabela1!G15</f>
        <v>0.001155092588567343</v>
      </c>
      <c r="Z15" s="9">
        <f>H15/Tabela1!H15</f>
        <v>0.0010282579339887113</v>
      </c>
      <c r="AA15" s="9">
        <f>I15/Tabela1!I15</f>
        <v>0.00110482777109194</v>
      </c>
      <c r="AB15" s="9">
        <f>J15/Tabela1!J15</f>
        <v>0.001138166291865978</v>
      </c>
    </row>
    <row r="16" spans="1:28" ht="18">
      <c r="A16" s="34" t="s">
        <v>42</v>
      </c>
      <c r="B16" s="15">
        <f>'[1]Total'!$Q$15</f>
        <v>47.715823138615505</v>
      </c>
      <c r="C16" s="6">
        <f>'[2]Total'!$Q$15</f>
        <v>50.3967480670554</v>
      </c>
      <c r="D16" s="6">
        <f>'[3]Total'!$Q$15</f>
        <v>57.857707594524314</v>
      </c>
      <c r="E16" s="6">
        <f>'[4]Total'!$Q$15</f>
        <v>68.14186245845258</v>
      </c>
      <c r="F16" s="6">
        <f>'[5]Total'!$Q$15</f>
        <v>76.03665969880002</v>
      </c>
      <c r="G16" s="6">
        <f>'[6]Total'!$Q$15</f>
        <v>78.45230801189427</v>
      </c>
      <c r="H16" s="6">
        <f>'[7]Total'!$Q$15</f>
        <v>80.55622930870975</v>
      </c>
      <c r="I16" s="6">
        <f>'[8]Total'!$Q$15</f>
        <v>94.32807975837159</v>
      </c>
      <c r="J16" s="6">
        <f>'[9]Total'!$Q$15</f>
        <v>108.910432153325</v>
      </c>
      <c r="K16" s="28">
        <f t="shared" si="2"/>
        <v>0.005792304993444997</v>
      </c>
      <c r="L16" s="29">
        <f t="shared" si="0"/>
        <v>0.005356098060655583</v>
      </c>
      <c r="M16" s="29">
        <f t="shared" si="0"/>
        <v>0.005197951194869024</v>
      </c>
      <c r="N16" s="29">
        <f t="shared" si="0"/>
        <v>0.005338812710880686</v>
      </c>
      <c r="O16" s="29">
        <f t="shared" si="0"/>
        <v>0.0056742575022327695</v>
      </c>
      <c r="P16" s="29">
        <f t="shared" si="0"/>
        <v>0.005659811567489289</v>
      </c>
      <c r="Q16" s="29">
        <f t="shared" si="0"/>
        <v>0.005616752934595929</v>
      </c>
      <c r="R16" s="29">
        <f t="shared" si="0"/>
        <v>0.006092794103850592</v>
      </c>
      <c r="S16" s="46">
        <f t="shared" si="0"/>
        <v>0.0064846139922175175</v>
      </c>
      <c r="T16" s="29">
        <f>B16/Tabela1!B16</f>
        <v>0.0011125681574942993</v>
      </c>
      <c r="U16" s="9">
        <f>C16/Tabela1!C16</f>
        <v>0.0012167543414146984</v>
      </c>
      <c r="V16" s="9">
        <f>D16/Tabela1!D16</f>
        <v>0.0012856411260254719</v>
      </c>
      <c r="W16" s="9">
        <f>E16/Tabela1!E16</f>
        <v>0.0013615845913450143</v>
      </c>
      <c r="X16" s="9">
        <f>F16/Tabela1!F16</f>
        <v>0.0013547975856817054</v>
      </c>
      <c r="Y16" s="9">
        <f>G16/Tabela1!G16</f>
        <v>0.0013353811641371646</v>
      </c>
      <c r="Z16" s="9">
        <f>H16/Tabela1!H16</f>
        <v>0.001323544777022702</v>
      </c>
      <c r="AA16" s="9">
        <f>I16/Tabela1!I16</f>
        <v>0.0013507085136372585</v>
      </c>
      <c r="AB16" s="9">
        <f>J16/Tabela1!J16</f>
        <v>0.001293980207840662</v>
      </c>
    </row>
    <row r="17" spans="1:28" ht="18">
      <c r="A17" s="35" t="s">
        <v>41</v>
      </c>
      <c r="B17" s="14">
        <f>'[1]Total'!$V$15</f>
        <v>2617.9700269133227</v>
      </c>
      <c r="C17" s="8">
        <f>'[2]Total'!$V$15</f>
        <v>3133.8833159256737</v>
      </c>
      <c r="D17" s="8">
        <f>'[3]Total'!$V$15</f>
        <v>3868.5721659842643</v>
      </c>
      <c r="E17" s="8">
        <f>'[4]Total'!$V$15</f>
        <v>4470.485153735581</v>
      </c>
      <c r="F17" s="8">
        <f>'[5]Total'!$V$15</f>
        <v>4463.471776022851</v>
      </c>
      <c r="G17" s="8">
        <f>'[6]Total'!$V$15</f>
        <v>4895.344259738262</v>
      </c>
      <c r="H17" s="8">
        <f>'[7]Total'!$V$15</f>
        <v>5081.161072077604</v>
      </c>
      <c r="I17" s="8">
        <f>'[8]Total'!$V$15</f>
        <v>5851.0338430001175</v>
      </c>
      <c r="J17" s="8">
        <f>'[9]Total'!$V$15</f>
        <v>6259.203243459226</v>
      </c>
      <c r="K17" s="31">
        <f t="shared" si="2"/>
        <v>0.3177998379180715</v>
      </c>
      <c r="L17" s="32">
        <f t="shared" si="0"/>
        <v>0.3330648701463156</v>
      </c>
      <c r="M17" s="32">
        <f t="shared" si="0"/>
        <v>0.34755350926689754</v>
      </c>
      <c r="N17" s="32">
        <f t="shared" si="0"/>
        <v>0.3502558060710352</v>
      </c>
      <c r="O17" s="32">
        <f t="shared" si="0"/>
        <v>0.3330878593487397</v>
      </c>
      <c r="P17" s="32">
        <f t="shared" si="0"/>
        <v>0.35316648764378283</v>
      </c>
      <c r="Q17" s="32">
        <f t="shared" si="0"/>
        <v>0.35428205376118294</v>
      </c>
      <c r="R17" s="32">
        <f t="shared" si="0"/>
        <v>0.377927172814069</v>
      </c>
      <c r="S17" s="47">
        <f t="shared" si="0"/>
        <v>0.37267795315997015</v>
      </c>
      <c r="T17" s="32">
        <f>B17/Tabela1!B17</f>
        <v>0.001594609953765119</v>
      </c>
      <c r="U17" s="10">
        <f>C17/Tabela1!C17</f>
        <v>0.0017103913230296732</v>
      </c>
      <c r="V17" s="10">
        <f>D17/Tabela1!D17</f>
        <v>0.001943613484102352</v>
      </c>
      <c r="W17" s="10">
        <f>E17/Tabela1!E17</f>
        <v>0.002033886769721889</v>
      </c>
      <c r="X17" s="10">
        <f>F17/Tabela1!F17</f>
        <v>0.0018588187424847518</v>
      </c>
      <c r="Y17" s="10">
        <f>G17/Tabela1!G17</f>
        <v>0.002018838525612595</v>
      </c>
      <c r="Z17" s="10">
        <f>H17/Tabela1!H17</f>
        <v>0.0019875287879696046</v>
      </c>
      <c r="AA17" s="53">
        <f>I17/Tabela1!I17</f>
        <v>0.0021819571878683892</v>
      </c>
      <c r="AB17" s="53">
        <f>J17/Tabela1!J17</f>
        <v>0.0021799879644676763</v>
      </c>
    </row>
    <row r="18" spans="1:28" ht="18">
      <c r="A18" s="36" t="s">
        <v>38</v>
      </c>
      <c r="B18" s="37">
        <f aca="true" t="shared" si="4" ref="B18:I18">B11+B14+B17</f>
        <v>8237.795349625801</v>
      </c>
      <c r="C18" s="38">
        <f t="shared" si="4"/>
        <v>9409.228041819471</v>
      </c>
      <c r="D18" s="38">
        <f t="shared" si="4"/>
        <v>11130.867802613562</v>
      </c>
      <c r="E18" s="38">
        <f t="shared" si="4"/>
        <v>12763.486218495189</v>
      </c>
      <c r="F18" s="38">
        <f t="shared" si="4"/>
        <v>13400.283591091924</v>
      </c>
      <c r="G18" s="38">
        <f t="shared" si="4"/>
        <v>13861.29327388473</v>
      </c>
      <c r="H18" s="38">
        <f t="shared" si="4"/>
        <v>14342.135081735614</v>
      </c>
      <c r="I18" s="38">
        <f t="shared" si="4"/>
        <v>15481.908324910746</v>
      </c>
      <c r="J18" s="38">
        <f>J11+J14+J17</f>
        <v>16795.206666739672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0.0021199484564435526</v>
      </c>
      <c r="U18" s="40">
        <f>C18/Tabela1!C18</f>
        <v>0.0021500015405006845</v>
      </c>
      <c r="V18" s="40">
        <f>D18/Tabela1!D18</f>
        <v>0.0023118219397464447</v>
      </c>
      <c r="W18" s="40">
        <f>E18/Tabela1!E18</f>
        <v>0.002393923182110438</v>
      </c>
      <c r="X18" s="40">
        <f>F18/Tabela1!F18</f>
        <v>0.0023188082860735705</v>
      </c>
      <c r="Y18" s="40">
        <f>G18/Tabela1!G18</f>
        <v>0.0023118388418208835</v>
      </c>
      <c r="Z18" s="40">
        <f>H18/Tabela1!H18</f>
        <v>0.0022876670484836097</v>
      </c>
      <c r="AA18" s="52">
        <f>I18/Tabela1!I18</f>
        <v>0.002350916057117585</v>
      </c>
      <c r="AB18" s="52">
        <f>J18/Tabela1!J18</f>
        <v>0.0023978967109228215</v>
      </c>
    </row>
    <row r="19" spans="1:28" ht="18">
      <c r="A19" s="41" t="s">
        <v>39</v>
      </c>
      <c r="B19" s="16">
        <f>'[10]PIB_UF'!B$11</f>
        <v>8237.795349625801</v>
      </c>
      <c r="C19" s="7">
        <f>'[10]PIB_UF'!C$11</f>
        <v>9409.228041819473</v>
      </c>
      <c r="D19" s="7">
        <f>'[10]PIB_UF'!D$11</f>
        <v>11130.867802613562</v>
      </c>
      <c r="E19" s="7">
        <f>'[10]PIB_UF'!E$11</f>
        <v>12763.486218495187</v>
      </c>
      <c r="F19" s="7">
        <f>'[10]PIB_UF'!F$11</f>
        <v>13400.283591091904</v>
      </c>
      <c r="G19" s="7">
        <f>'[10]PIB_UF'!G$11</f>
        <v>13861.293273884727</v>
      </c>
      <c r="H19" s="7">
        <f>'[10]PIB_UF'!H$11</f>
        <v>14342.13508173561</v>
      </c>
      <c r="I19" s="7">
        <f>'[10]PIB_UF'!I$11</f>
        <v>15481.90832491075</v>
      </c>
      <c r="J19" s="7">
        <f>'[10]PIB_UF'!J$11</f>
        <v>16795.20666673967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1:AA1"/>
    <mergeCell ref="A2:AA2"/>
    <mergeCell ref="A3:AA3"/>
    <mergeCell ref="A4:AA4"/>
    <mergeCell ref="A5:AA5"/>
    <mergeCell ref="A8:A9"/>
    <mergeCell ref="A7:AA7"/>
    <mergeCell ref="B8:J8"/>
    <mergeCell ref="K8:S8"/>
    <mergeCell ref="T8:AB8"/>
    <mergeCell ref="A6:AA6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Sergio Gonçalves Cunha</dc:creator>
  <cp:keywords/>
  <dc:description/>
  <cp:lastModifiedBy>Nicolino Trompieri Neto</cp:lastModifiedBy>
  <cp:lastPrinted>2015-10-20T11:40:35Z</cp:lastPrinted>
  <dcterms:created xsi:type="dcterms:W3CDTF">2015-08-03T11:32:50Z</dcterms:created>
  <dcterms:modified xsi:type="dcterms:W3CDTF">2022-02-14T20:36:16Z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